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Sheet1" sheetId="1" r:id="rId1"/>
    <sheet name="Sheet2" sheetId="2" r:id="rId2"/>
    <sheet name="Ongoing Projects" sheetId="3" r:id="rId3"/>
    <sheet name="Proposed Projects for next 5 ye" sheetId="4" r:id="rId4"/>
  </sheets>
  <definedNames>
    <definedName name="_GoBack" localSheetId="0">'Sheet1'!$A$250</definedName>
  </definedNames>
  <calcPr fullCalcOnLoad="1"/>
</workbook>
</file>

<file path=xl/sharedStrings.xml><?xml version="1.0" encoding="utf-8"?>
<sst xmlns="http://schemas.openxmlformats.org/spreadsheetml/2006/main" count="1130" uniqueCount="265">
  <si>
    <t xml:space="preserve"> PALLOM BLOCK</t>
  </si>
  <si>
    <t>Chapter V: Strategic Action Plan for Irrigation in District under PMKSY</t>
  </si>
  <si>
    <t>5. Strategic Action Plan for irrigation in District under PMKSY</t>
  </si>
  <si>
    <t>Sl.No. for Editing</t>
  </si>
  <si>
    <t>Sl.No.</t>
  </si>
  <si>
    <t>Name of the Blocks/Sub Districts</t>
  </si>
  <si>
    <t>Concerned Ministry Department</t>
  </si>
  <si>
    <t>Component</t>
  </si>
  <si>
    <t>Activity</t>
  </si>
  <si>
    <t>Total Number /Capacity (cum)</t>
  </si>
  <si>
    <t>Command Area/Irrigation potential (Ha)</t>
  </si>
  <si>
    <t>Period of Implementation</t>
  </si>
  <si>
    <t>(5/7 yrs)</t>
  </si>
  <si>
    <t>Estimated cost (in Rs.)</t>
  </si>
  <si>
    <t>In lakhs</t>
  </si>
  <si>
    <t>DoLR-MoRD</t>
  </si>
  <si>
    <t>PMKSY Watershed</t>
  </si>
  <si>
    <t>To be Created WHS</t>
  </si>
  <si>
    <t>Farm Ponds</t>
  </si>
  <si>
    <t>25 Ha</t>
  </si>
  <si>
    <t>Check Dams</t>
  </si>
  <si>
    <t>Nallah Bunds</t>
  </si>
  <si>
    <t>860 Ha</t>
  </si>
  <si>
    <t>Percolation Tanks</t>
  </si>
  <si>
    <t>34 Ha</t>
  </si>
  <si>
    <t>Other Ground Water Recharge Structures</t>
  </si>
  <si>
    <t>663 Ha</t>
  </si>
  <si>
    <t>Fishery ponds/cattle pond</t>
  </si>
  <si>
    <t>13 Ha</t>
  </si>
  <si>
    <t>To be Renovated WHS</t>
  </si>
  <si>
    <t>55 Ha</t>
  </si>
  <si>
    <t>Annexure 1 Tables for collating information on DIP</t>
  </si>
  <si>
    <t>Other Ground Water Recharge Structure</t>
  </si>
  <si>
    <t>36 Ha</t>
  </si>
  <si>
    <t>2 Ha</t>
  </si>
  <si>
    <t>Newly Created</t>
  </si>
  <si>
    <t>Convergence with MGNREGA</t>
  </si>
  <si>
    <t>Water Conservation</t>
  </si>
  <si>
    <t>Water Harvesting</t>
  </si>
  <si>
    <t>112 Ha</t>
  </si>
  <si>
    <t>Creation of Irrigation Canals and Drains</t>
  </si>
  <si>
    <t>1512 Ha</t>
  </si>
  <si>
    <t>Providing Infrastructure for Irrigation:</t>
  </si>
  <si>
    <t>110 Ha</t>
  </si>
  <si>
    <t>Land Development</t>
  </si>
  <si>
    <t>62.5 Ha</t>
  </si>
  <si>
    <t>Renovation</t>
  </si>
  <si>
    <t>Renovation of water bodies including desilting:</t>
  </si>
  <si>
    <t>1652 Ha</t>
  </si>
  <si>
    <t>Renovation &amp; maintenance of Irrigation Canals &amp; Drains</t>
  </si>
  <si>
    <t>43 Ha</t>
  </si>
  <si>
    <t>Proposed Activitys to be undertaken in new watershed project already sanctioned for the next five year</t>
  </si>
  <si>
    <t>NRM</t>
  </si>
  <si>
    <t>Monitoring</t>
  </si>
  <si>
    <t>Evaluation</t>
  </si>
  <si>
    <t>Consolidation</t>
  </si>
  <si>
    <t>Flexi Fund</t>
  </si>
  <si>
    <t>Total</t>
  </si>
  <si>
    <t>Ettumanoor Block</t>
  </si>
  <si>
    <t xml:space="preserve">Chapter V: Strategic Action Plan for Irrigation in District under PMKSY  </t>
  </si>
  <si>
    <t>Sl. No.</t>
  </si>
  <si>
    <t>Period of Implementation(5/7 yrs )</t>
  </si>
  <si>
    <t>Estimated cost( in Rs.)</t>
  </si>
  <si>
    <t>In Lakhs</t>
  </si>
  <si>
    <t>Ettumanoor</t>
  </si>
  <si>
    <t>Nil</t>
  </si>
  <si>
    <t>TOTAL</t>
  </si>
  <si>
    <t>PAMPADY BLOCK</t>
  </si>
  <si>
    <t>88 Ha</t>
  </si>
  <si>
    <t>Madappally Block</t>
  </si>
  <si>
    <t>17ha</t>
  </si>
  <si>
    <t>2Ha</t>
  </si>
  <si>
    <t>7Ha</t>
  </si>
  <si>
    <t>Chapter V: Strategic Action Plan for9 Irrigation in District under PMKSY</t>
  </si>
  <si>
    <t>VAZHOOR BLOCK</t>
  </si>
  <si>
    <t>Vazhoor Block</t>
  </si>
  <si>
    <t>150 Ha</t>
  </si>
  <si>
    <t>1000 Ha</t>
  </si>
  <si>
    <t>2100 Ha</t>
  </si>
  <si>
    <t>18 Ha</t>
  </si>
  <si>
    <t>54 Ha</t>
  </si>
  <si>
    <t>Other Ground Water Recharge Struc</t>
  </si>
  <si>
    <t>5000(rain pits)</t>
  </si>
  <si>
    <t>210 Ha</t>
  </si>
  <si>
    <t>500 Ha</t>
  </si>
  <si>
    <t>223Ha</t>
  </si>
  <si>
    <t>5 yrs</t>
  </si>
  <si>
    <t>2500No.s</t>
  </si>
  <si>
    <t>121Ha</t>
  </si>
  <si>
    <t>24 drains,</t>
  </si>
  <si>
    <t>5020cum</t>
  </si>
  <si>
    <t>5000  m2(Contour bunding)</t>
  </si>
  <si>
    <t>60 Ha</t>
  </si>
  <si>
    <t>38746cum,</t>
  </si>
  <si>
    <t>160 No.s</t>
  </si>
  <si>
    <t>2750Ha</t>
  </si>
  <si>
    <t>2510cum</t>
  </si>
  <si>
    <t>Lalam Block</t>
  </si>
  <si>
    <t>20 H</t>
  </si>
  <si>
    <t>Percolation Tanks- Deeping of silted up river</t>
  </si>
  <si>
    <t>15 H</t>
  </si>
  <si>
    <t>140 Nos</t>
  </si>
  <si>
    <t>50 Nos</t>
  </si>
  <si>
    <t>50 Hec</t>
  </si>
  <si>
    <t>Other GroundWater Recharge Structure</t>
  </si>
  <si>
    <t>252 Hec</t>
  </si>
  <si>
    <t>Renovationof water bodies including desilting:</t>
  </si>
  <si>
    <t>KANJIRAPPALLY BLOCK</t>
  </si>
  <si>
    <t>Sl. No. for Editing</t>
  </si>
  <si>
    <t>Grama</t>
  </si>
  <si>
    <t>Panchayat</t>
  </si>
  <si>
    <t>Estimated cost(  Rs.in Lakh)</t>
  </si>
  <si>
    <t>Uzhavoor</t>
  </si>
  <si>
    <t>Watershed</t>
  </si>
  <si>
    <t>Administration</t>
  </si>
  <si>
    <t>Silpolin Pond</t>
  </si>
  <si>
    <t>New Well</t>
  </si>
  <si>
    <t>62Ha</t>
  </si>
  <si>
    <t>Percolation Tanks(RWH)</t>
  </si>
  <si>
    <t>140Ha</t>
  </si>
  <si>
    <t>New Pond</t>
  </si>
  <si>
    <t>Well Recharge</t>
  </si>
  <si>
    <t>1100 Ha</t>
  </si>
  <si>
    <t>Recharge pit and rain pit</t>
  </si>
  <si>
    <t>Well Maintenance</t>
  </si>
  <si>
    <t>65Ha</t>
  </si>
  <si>
    <t>Pond Maintenance</t>
  </si>
  <si>
    <t>300Ha</t>
  </si>
  <si>
    <t>8400m</t>
  </si>
  <si>
    <r>
      <t>Land Development (Contour Stone Bunds</t>
    </r>
    <r>
      <rPr>
        <sz val="10"/>
        <color indexed="8"/>
        <rFont val="Calibri"/>
        <family val="2"/>
      </rPr>
      <t>)</t>
    </r>
  </si>
  <si>
    <t>59230m</t>
  </si>
  <si>
    <t>1246Ha</t>
  </si>
  <si>
    <t>Construction of  coconut Basin and Multching</t>
  </si>
  <si>
    <t>Chapter V: Strategic Action Plan for Irrigation in District under PMKSY- Kaduthuruthy Block</t>
  </si>
  <si>
    <t>Kaduthuruthy</t>
  </si>
  <si>
    <t>3000(Rain Water Pit)</t>
  </si>
  <si>
    <t>VAIKOM BLOCK</t>
  </si>
  <si>
    <t>1900h</t>
  </si>
  <si>
    <t>5yrs</t>
  </si>
  <si>
    <t>.</t>
  </si>
  <si>
    <t xml:space="preserve">Chapter V: Strategic Action Plan for Irrigation in District under PMKSY- </t>
  </si>
  <si>
    <t>UZHAVOOR BLOCK</t>
  </si>
  <si>
    <t>Sub Total</t>
  </si>
  <si>
    <t xml:space="preserve"> </t>
  </si>
  <si>
    <t>sub total</t>
  </si>
  <si>
    <t>LALAM BLOCK</t>
  </si>
  <si>
    <t>SUB TOTAL</t>
  </si>
  <si>
    <t>Grand Total</t>
  </si>
  <si>
    <t>GRAND TOTAL</t>
  </si>
  <si>
    <t>"</t>
  </si>
  <si>
    <t>1116 (rain pits)</t>
  </si>
  <si>
    <t>17 (well recharging)</t>
  </si>
  <si>
    <t>4 (FCT)</t>
  </si>
  <si>
    <t>220(well recharging)</t>
  </si>
  <si>
    <t>542(FCT)</t>
  </si>
  <si>
    <t>5556 m2</t>
  </si>
  <si>
    <t>297 m2</t>
  </si>
  <si>
    <t>15h</t>
  </si>
  <si>
    <t>400 cum</t>
  </si>
  <si>
    <t>2500(rain pits)</t>
  </si>
  <si>
    <t>20000(rain pits)</t>
  </si>
  <si>
    <t>2500(FCT)</t>
  </si>
  <si>
    <t>4000(rain pits)</t>
  </si>
  <si>
    <t>Erattupetta</t>
  </si>
  <si>
    <t>Spring Development</t>
  </si>
  <si>
    <t>18 nos</t>
  </si>
  <si>
    <t>Recharge pit</t>
  </si>
  <si>
    <t>M.C.Pit</t>
  </si>
  <si>
    <t>Land Development (Contour Bund)</t>
  </si>
  <si>
    <t>322808 m2</t>
  </si>
  <si>
    <t>Strip Terracing</t>
  </si>
  <si>
    <t>Other Ground Water Recharge Structures (M.C.Pits)</t>
  </si>
  <si>
    <t>Repair of Existing Bunds</t>
  </si>
  <si>
    <t>Centripital Terrace</t>
  </si>
  <si>
    <t>Contour Bunds</t>
  </si>
  <si>
    <t>2224( FCT)</t>
  </si>
  <si>
    <t>15600(MC  pits)</t>
  </si>
  <si>
    <t>Land Development Contour Bund</t>
  </si>
  <si>
    <t>Water Conservation Cont.bund</t>
  </si>
  <si>
    <t>31000 m2</t>
  </si>
  <si>
    <t>1000 Ha.</t>
  </si>
  <si>
    <t>Land Development Centripetal Terracing</t>
  </si>
  <si>
    <t>Repair of existing bunds</t>
  </si>
  <si>
    <t>163040 m2</t>
  </si>
  <si>
    <t>M.C.Pits</t>
  </si>
  <si>
    <t>Well Recharge pit</t>
  </si>
  <si>
    <t>400(Well Recharging)</t>
  </si>
  <si>
    <t>Rain Water harvesting system  (Roof Water)</t>
  </si>
  <si>
    <t>Spring development</t>
  </si>
  <si>
    <t xml:space="preserve"> M.C Pit 12500 </t>
  </si>
  <si>
    <t>contour bunding</t>
  </si>
  <si>
    <t xml:space="preserve">7000 m2 </t>
  </si>
  <si>
    <t>,,</t>
  </si>
  <si>
    <t>Check dam      230</t>
  </si>
  <si>
    <t>97.47 Ha.</t>
  </si>
  <si>
    <t>Land Development, Contour Bunding</t>
  </si>
  <si>
    <t>20000 m2</t>
  </si>
  <si>
    <t>1500 Ha.</t>
  </si>
  <si>
    <t>78 Ha.</t>
  </si>
  <si>
    <t>781 Ha</t>
  </si>
  <si>
    <t>9050 (rain pits)</t>
  </si>
  <si>
    <t>1650 Ha.</t>
  </si>
  <si>
    <t>Contour Bunds 133016 m2</t>
  </si>
  <si>
    <t xml:space="preserve">Centipetal Terracing 3616 no. </t>
  </si>
  <si>
    <t>206 Ha.</t>
  </si>
  <si>
    <t xml:space="preserve">Land Development </t>
  </si>
  <si>
    <t xml:space="preserve">Contour Bunding 12300m2 </t>
  </si>
  <si>
    <t>Strip Terrace (2280 m3)</t>
  </si>
  <si>
    <t>Ongoing Project</t>
  </si>
  <si>
    <t>Farm Pond</t>
  </si>
  <si>
    <t>225 Ha.</t>
  </si>
  <si>
    <t>Fishery ponds</t>
  </si>
  <si>
    <t>Side Wall Protection 400 m</t>
  </si>
  <si>
    <t>Desiltation 5 km</t>
  </si>
  <si>
    <t>100 Ha.</t>
  </si>
  <si>
    <t>(300000 m3)</t>
  </si>
  <si>
    <t>50 nos.</t>
  </si>
  <si>
    <t>35 nos.</t>
  </si>
  <si>
    <t>1000 nos.</t>
  </si>
  <si>
    <t>Well recharging-300</t>
  </si>
  <si>
    <t>Pits – 30000</t>
  </si>
  <si>
    <t>Gully Plugging (100 Streams)</t>
  </si>
  <si>
    <t>500 Ha.</t>
  </si>
  <si>
    <t>Well Recharging-2000 nos.</t>
  </si>
  <si>
    <t>1000 nos. Ferroce cement Tank)</t>
  </si>
  <si>
    <t xml:space="preserve"> Contour Bund 10000m2</t>
  </si>
  <si>
    <t>Desiltation 10 kms</t>
  </si>
  <si>
    <t>2000000 (M.Cpits)</t>
  </si>
  <si>
    <t>320 Ha.</t>
  </si>
  <si>
    <t>Repair of existing Bund 50000m2</t>
  </si>
  <si>
    <t xml:space="preserve">Land Developmentm </t>
  </si>
  <si>
    <t>4500 Strip Terracing</t>
  </si>
  <si>
    <t xml:space="preserve"> D.R.Pitching 14450 m3</t>
  </si>
  <si>
    <t>Providing Infrastructure for Irrigation</t>
  </si>
  <si>
    <t>Pallom</t>
  </si>
  <si>
    <t>Pampady</t>
  </si>
  <si>
    <t>Madappally</t>
  </si>
  <si>
    <t>Vazhoor</t>
  </si>
  <si>
    <t>Lalam</t>
  </si>
  <si>
    <t>Vaikom</t>
  </si>
  <si>
    <t>Kanjirappally</t>
  </si>
  <si>
    <t>Name of Blocks</t>
  </si>
  <si>
    <t>Amount</t>
  </si>
  <si>
    <t>Institution &amp; Capacity Building</t>
  </si>
  <si>
    <t>Entry Point Activities</t>
  </si>
  <si>
    <t>Detailed Project Report</t>
  </si>
  <si>
    <t>Production System &amp; Management</t>
  </si>
  <si>
    <t>Liveli Hood</t>
  </si>
  <si>
    <t>PALLOM</t>
  </si>
  <si>
    <t>ETTUMANOOR</t>
  </si>
  <si>
    <t>SL.NO.</t>
  </si>
  <si>
    <t>Vazhoor 1</t>
  </si>
  <si>
    <t>Vazhoor 2</t>
  </si>
  <si>
    <t>LALAM</t>
  </si>
  <si>
    <t>Flexi</t>
  </si>
  <si>
    <t>ERATTUPETTA Batch II &amp; V</t>
  </si>
  <si>
    <t>Batch III, Uzhavoor</t>
  </si>
  <si>
    <t>Batch IV</t>
  </si>
  <si>
    <t xml:space="preserve"> Batch III</t>
  </si>
  <si>
    <t>Batch II &amp; V</t>
  </si>
  <si>
    <t>IWMP ONGOING PROJECTS</t>
  </si>
  <si>
    <t xml:space="preserve"> TOTAL</t>
  </si>
  <si>
    <t>Kaduthuruthy 1</t>
  </si>
  <si>
    <t>Kaduthuruthy 2</t>
  </si>
  <si>
    <t xml:space="preserve">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</si>
</sst>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22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3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22"/>
      <color theme="1"/>
      <name val="Calibri"/>
      <family val="2"/>
    </font>
    <font>
      <sz val="10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Arial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u val="single"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 wrapText="1"/>
    </xf>
    <xf numFmtId="0" fontId="47" fillId="0" borderId="10" xfId="0" applyFont="1" applyBorder="1" applyAlignment="1">
      <alignment horizontal="left"/>
    </xf>
    <xf numFmtId="0" fontId="48" fillId="0" borderId="10" xfId="0" applyFont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0" borderId="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 wrapText="1"/>
    </xf>
    <xf numFmtId="164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50" fillId="0" borderId="15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53" fillId="0" borderId="11" xfId="0" applyFont="1" applyBorder="1" applyAlignment="1">
      <alignment horizontal="center" vertical="top" wrapText="1"/>
    </xf>
    <xf numFmtId="0" fontId="45" fillId="0" borderId="16" xfId="0" applyFont="1" applyBorder="1" applyAlignment="1">
      <alignment vertical="top" wrapText="1"/>
    </xf>
    <xf numFmtId="164" fontId="45" fillId="0" borderId="15" xfId="0" applyNumberFormat="1" applyFont="1" applyBorder="1" applyAlignment="1">
      <alignment vertical="top" wrapText="1"/>
    </xf>
    <xf numFmtId="164" fontId="45" fillId="0" borderId="15" xfId="0" applyNumberFormat="1" applyFont="1" applyBorder="1" applyAlignment="1">
      <alignment horizontal="center" vertical="top" wrapText="1"/>
    </xf>
    <xf numFmtId="164" fontId="45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5" fillId="33" borderId="0" xfId="0" applyFont="1" applyFill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Border="1" applyAlignment="1">
      <alignment horizontal="left"/>
    </xf>
    <xf numFmtId="0" fontId="50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47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50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0" fillId="0" borderId="10" xfId="0" applyFont="1" applyBorder="1" applyAlignment="1">
      <alignment horizontal="left" vertical="top" wrapText="1"/>
    </xf>
    <xf numFmtId="0" fontId="45" fillId="0" borderId="10" xfId="0" applyFont="1" applyFill="1" applyBorder="1" applyAlignment="1">
      <alignment horizontal="center" wrapText="1"/>
    </xf>
    <xf numFmtId="0" fontId="0" fillId="0" borderId="15" xfId="0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48" fillId="33" borderId="18" xfId="0" applyFont="1" applyFill="1" applyBorder="1" applyAlignment="1">
      <alignment wrapText="1"/>
    </xf>
    <xf numFmtId="0" fontId="50" fillId="0" borderId="19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3" fontId="0" fillId="0" borderId="0" xfId="42" applyFont="1" applyAlignment="1">
      <alignment/>
    </xf>
    <xf numFmtId="0" fontId="26" fillId="0" borderId="0" xfId="0" applyFont="1" applyFill="1" applyAlignment="1">
      <alignment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right" vertical="center"/>
    </xf>
    <xf numFmtId="164" fontId="55" fillId="0" borderId="10" xfId="0" applyNumberFormat="1" applyFont="1" applyBorder="1" applyAlignment="1">
      <alignment horizontal="right" vertical="center"/>
    </xf>
    <xf numFmtId="0" fontId="56" fillId="0" borderId="10" xfId="0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5" fillId="33" borderId="18" xfId="0" applyFont="1" applyFill="1" applyBorder="1" applyAlignment="1">
      <alignment wrapText="1"/>
    </xf>
    <xf numFmtId="0" fontId="50" fillId="0" borderId="18" xfId="0" applyFont="1" applyBorder="1" applyAlignment="1">
      <alignment vertical="top"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164" fontId="45" fillId="0" borderId="0" xfId="0" applyNumberFormat="1" applyFont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0" fontId="53" fillId="0" borderId="10" xfId="0" applyFont="1" applyBorder="1" applyAlignment="1">
      <alignment vertical="center" wrapText="1"/>
    </xf>
    <xf numFmtId="0" fontId="53" fillId="0" borderId="10" xfId="0" applyFont="1" applyFill="1" applyBorder="1" applyAlignment="1">
      <alignment horizontal="left" vertical="top" wrapText="1"/>
    </xf>
    <xf numFmtId="164" fontId="52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top" wrapText="1"/>
    </xf>
    <xf numFmtId="164" fontId="45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right" vertical="top" wrapText="1"/>
    </xf>
    <xf numFmtId="0" fontId="45" fillId="0" borderId="20" xfId="0" applyFont="1" applyBorder="1" applyAlignment="1">
      <alignment vertical="top" wrapText="1"/>
    </xf>
    <xf numFmtId="0" fontId="45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64" fontId="56" fillId="0" borderId="0" xfId="0" applyNumberFormat="1" applyFont="1" applyAlignment="1">
      <alignment/>
    </xf>
    <xf numFmtId="0" fontId="0" fillId="0" borderId="10" xfId="0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5" xfId="0" applyFont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21" xfId="0" applyFont="1" applyBorder="1" applyAlignment="1">
      <alignment horizontal="center" vertical="top" wrapText="1"/>
    </xf>
    <xf numFmtId="0" fontId="45" fillId="0" borderId="16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0" fillId="0" borderId="18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50" fillId="0" borderId="18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0" fillId="0" borderId="18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48" fillId="33" borderId="19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50" fillId="0" borderId="12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8" fillId="33" borderId="18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50" fillId="0" borderId="10" xfId="0" applyFont="1" applyFill="1" applyBorder="1" applyAlignment="1">
      <alignment horizontal="center" vertical="top" wrapText="1"/>
    </xf>
    <xf numFmtId="0" fontId="48" fillId="0" borderId="18" xfId="0" applyFont="1" applyBorder="1" applyAlignment="1">
      <alignment horizontal="center" vertical="top" wrapText="1"/>
    </xf>
    <xf numFmtId="0" fontId="48" fillId="0" borderId="17" xfId="0" applyFont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wrapText="1"/>
    </xf>
    <xf numFmtId="0" fontId="53" fillId="0" borderId="10" xfId="0" applyFont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9" xfId="0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45" fillId="33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50" fillId="0" borderId="19" xfId="0" applyFont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wrapText="1"/>
    </xf>
    <xf numFmtId="0" fontId="45" fillId="33" borderId="19" xfId="0" applyFont="1" applyFill="1" applyBorder="1" applyAlignment="1">
      <alignment horizontal="center" wrapText="1"/>
    </xf>
    <xf numFmtId="0" fontId="45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17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1"/>
  <sheetViews>
    <sheetView zoomScalePageLayoutView="0" workbookViewId="0" topLeftCell="A430">
      <selection activeCell="O436" sqref="O436"/>
    </sheetView>
  </sheetViews>
  <sheetFormatPr defaultColWidth="9.140625" defaultRowHeight="15"/>
  <cols>
    <col min="3" max="3" width="4.28125" style="0" customWidth="1"/>
    <col min="6" max="6" width="12.7109375" style="0" customWidth="1"/>
    <col min="8" max="8" width="6.7109375" style="0" customWidth="1"/>
    <col min="9" max="9" width="6.57421875" style="0" customWidth="1"/>
    <col min="10" max="10" width="6.140625" style="0" customWidth="1"/>
    <col min="11" max="11" width="13.7109375" style="0" customWidth="1"/>
    <col min="13" max="13" width="14.28125" style="0" bestFit="1" customWidth="1"/>
    <col min="16" max="16" width="14.28125" style="0" bestFit="1" customWidth="1"/>
  </cols>
  <sheetData>
    <row r="1" ht="28.5">
      <c r="A1" s="5" t="s">
        <v>0</v>
      </c>
    </row>
    <row r="2" ht="15.75">
      <c r="A2" s="6" t="s">
        <v>1</v>
      </c>
    </row>
    <row r="3" spans="1:12" ht="15" customHeight="1">
      <c r="A3" s="10"/>
      <c r="B3" s="136" t="s">
        <v>2</v>
      </c>
      <c r="C3" s="169"/>
      <c r="D3" s="169"/>
      <c r="E3" s="169"/>
      <c r="F3" s="169"/>
      <c r="G3" s="169"/>
      <c r="H3" s="169"/>
      <c r="I3" s="169"/>
      <c r="J3" s="169"/>
      <c r="K3" s="169"/>
      <c r="L3" s="16"/>
    </row>
    <row r="4" spans="1:11" ht="59.25" customHeight="1">
      <c r="A4" s="155" t="s">
        <v>3</v>
      </c>
      <c r="B4" s="134" t="s">
        <v>4</v>
      </c>
      <c r="C4" s="134" t="s">
        <v>5</v>
      </c>
      <c r="D4" s="134" t="s">
        <v>6</v>
      </c>
      <c r="E4" s="134" t="s">
        <v>7</v>
      </c>
      <c r="F4" s="134" t="s">
        <v>8</v>
      </c>
      <c r="G4" s="134" t="s">
        <v>9</v>
      </c>
      <c r="H4" s="134" t="s">
        <v>10</v>
      </c>
      <c r="I4" s="134"/>
      <c r="J4" s="15" t="s">
        <v>11</v>
      </c>
      <c r="K4" s="10" t="s">
        <v>13</v>
      </c>
    </row>
    <row r="5" spans="1:16" ht="30">
      <c r="A5" s="155"/>
      <c r="B5" s="134"/>
      <c r="C5" s="134"/>
      <c r="D5" s="134"/>
      <c r="E5" s="134"/>
      <c r="F5" s="134"/>
      <c r="G5" s="134"/>
      <c r="H5" s="134"/>
      <c r="I5" s="134"/>
      <c r="J5" s="15" t="s">
        <v>12</v>
      </c>
      <c r="K5" s="10" t="s">
        <v>14</v>
      </c>
      <c r="P5" t="s">
        <v>143</v>
      </c>
    </row>
    <row r="6" spans="1:15" ht="15" customHeight="1">
      <c r="A6" s="156">
        <v>1</v>
      </c>
      <c r="B6" s="134">
        <v>17</v>
      </c>
      <c r="C6" s="134"/>
      <c r="D6" s="135" t="s">
        <v>15</v>
      </c>
      <c r="E6" s="12"/>
      <c r="F6" s="150" t="s">
        <v>17</v>
      </c>
      <c r="G6" s="151"/>
      <c r="H6" s="151"/>
      <c r="I6" s="151"/>
      <c r="J6" s="151"/>
      <c r="K6" s="36"/>
      <c r="L6" s="16"/>
      <c r="O6" t="s">
        <v>143</v>
      </c>
    </row>
    <row r="7" spans="1:12" ht="15">
      <c r="A7" s="156"/>
      <c r="B7" s="134"/>
      <c r="C7" s="134"/>
      <c r="D7" s="135"/>
      <c r="E7" s="12"/>
      <c r="F7" s="152"/>
      <c r="G7" s="146"/>
      <c r="H7" s="146"/>
      <c r="I7" s="146"/>
      <c r="J7" s="146"/>
      <c r="K7" s="37"/>
      <c r="L7" s="16"/>
    </row>
    <row r="8" spans="1:12" ht="15">
      <c r="A8" s="156"/>
      <c r="B8" s="134"/>
      <c r="C8" s="134"/>
      <c r="D8" s="135"/>
      <c r="E8" s="12"/>
      <c r="F8" s="153"/>
      <c r="G8" s="154"/>
      <c r="H8" s="154"/>
      <c r="I8" s="154"/>
      <c r="J8" s="154"/>
      <c r="K8" s="38"/>
      <c r="L8" s="16"/>
    </row>
    <row r="9" spans="1:12" ht="15">
      <c r="A9" s="13"/>
      <c r="B9" s="10"/>
      <c r="C9" s="10"/>
      <c r="D9" s="12"/>
      <c r="E9" s="12"/>
      <c r="F9" s="12" t="s">
        <v>18</v>
      </c>
      <c r="G9" s="10">
        <v>5</v>
      </c>
      <c r="H9" s="134" t="s">
        <v>19</v>
      </c>
      <c r="I9" s="134"/>
      <c r="J9" s="17">
        <v>5</v>
      </c>
      <c r="K9" s="33">
        <v>10</v>
      </c>
      <c r="L9" s="16"/>
    </row>
    <row r="10" spans="1:12" ht="25.5">
      <c r="A10" s="13">
        <v>3</v>
      </c>
      <c r="B10" s="10">
        <v>17.2</v>
      </c>
      <c r="C10" s="10"/>
      <c r="D10" s="12" t="s">
        <v>15</v>
      </c>
      <c r="E10" s="12"/>
      <c r="F10" s="12" t="s">
        <v>20</v>
      </c>
      <c r="G10" s="10">
        <v>408</v>
      </c>
      <c r="H10" s="134" t="s">
        <v>197</v>
      </c>
      <c r="I10" s="134"/>
      <c r="J10" s="17">
        <v>5</v>
      </c>
      <c r="K10" s="33">
        <v>275</v>
      </c>
      <c r="L10" s="16"/>
    </row>
    <row r="11" spans="1:17" ht="25.5">
      <c r="A11" s="13">
        <v>4</v>
      </c>
      <c r="B11" s="10">
        <v>17.3</v>
      </c>
      <c r="C11" s="10"/>
      <c r="D11" s="12" t="s">
        <v>15</v>
      </c>
      <c r="E11" s="12"/>
      <c r="F11" s="12" t="s">
        <v>21</v>
      </c>
      <c r="G11" s="10">
        <v>6000</v>
      </c>
      <c r="H11" s="134" t="s">
        <v>22</v>
      </c>
      <c r="I11" s="134"/>
      <c r="J11" s="17">
        <v>5</v>
      </c>
      <c r="K11" s="33">
        <v>100.3</v>
      </c>
      <c r="L11" s="16"/>
      <c r="Q11" t="s">
        <v>143</v>
      </c>
    </row>
    <row r="12" spans="1:12" ht="25.5">
      <c r="A12" s="13">
        <v>5</v>
      </c>
      <c r="B12" s="10">
        <v>17.4</v>
      </c>
      <c r="C12" s="10"/>
      <c r="D12" s="12" t="s">
        <v>15</v>
      </c>
      <c r="E12" s="12"/>
      <c r="F12" s="12" t="s">
        <v>23</v>
      </c>
      <c r="G12" s="10">
        <v>50</v>
      </c>
      <c r="H12" s="134" t="s">
        <v>24</v>
      </c>
      <c r="I12" s="134"/>
      <c r="J12" s="17">
        <v>5</v>
      </c>
      <c r="K12" s="33">
        <v>4</v>
      </c>
      <c r="L12" s="16"/>
    </row>
    <row r="13" spans="1:12" ht="51">
      <c r="A13" s="13">
        <v>6</v>
      </c>
      <c r="B13" s="10">
        <v>17.5</v>
      </c>
      <c r="C13" s="10"/>
      <c r="D13" s="12" t="s">
        <v>15</v>
      </c>
      <c r="E13" s="12"/>
      <c r="F13" s="12" t="s">
        <v>25</v>
      </c>
      <c r="G13" s="35" t="s">
        <v>150</v>
      </c>
      <c r="H13" s="134" t="s">
        <v>26</v>
      </c>
      <c r="I13" s="134"/>
      <c r="J13" s="17">
        <v>5</v>
      </c>
      <c r="K13" s="33">
        <v>53.33</v>
      </c>
      <c r="L13" s="16"/>
    </row>
    <row r="14" spans="1:12" ht="38.25">
      <c r="A14" s="161">
        <v>7</v>
      </c>
      <c r="B14" s="163">
        <v>17.6</v>
      </c>
      <c r="C14" s="163"/>
      <c r="D14" s="159" t="s">
        <v>15</v>
      </c>
      <c r="E14" s="159"/>
      <c r="F14" s="12" t="s">
        <v>27</v>
      </c>
      <c r="G14" s="10">
        <v>22</v>
      </c>
      <c r="H14" s="134" t="s">
        <v>28</v>
      </c>
      <c r="I14" s="134"/>
      <c r="J14" s="17">
        <v>5</v>
      </c>
      <c r="K14" s="33">
        <v>1.49</v>
      </c>
      <c r="L14" s="16"/>
    </row>
    <row r="15" spans="1:12" ht="15">
      <c r="A15" s="162"/>
      <c r="B15" s="164"/>
      <c r="C15" s="164"/>
      <c r="D15" s="160"/>
      <c r="E15" s="160"/>
      <c r="F15" s="42" t="s">
        <v>142</v>
      </c>
      <c r="G15" s="43"/>
      <c r="H15" s="43"/>
      <c r="I15" s="43"/>
      <c r="J15" s="43"/>
      <c r="K15" s="44">
        <f>SUM(K9:K14)</f>
        <v>444.12</v>
      </c>
      <c r="L15" s="16"/>
    </row>
    <row r="16" spans="1:12" ht="25.5" customHeight="1">
      <c r="A16" s="13">
        <v>8</v>
      </c>
      <c r="B16" s="10">
        <v>18</v>
      </c>
      <c r="C16" s="10"/>
      <c r="D16" s="12" t="s">
        <v>15</v>
      </c>
      <c r="E16" s="12"/>
      <c r="F16" s="138" t="s">
        <v>29</v>
      </c>
      <c r="G16" s="139"/>
      <c r="H16" s="139"/>
      <c r="I16" s="139"/>
      <c r="J16" s="139"/>
      <c r="K16" s="39"/>
      <c r="L16" s="18"/>
    </row>
    <row r="17" spans="1:12" ht="25.5">
      <c r="A17" s="13">
        <v>9</v>
      </c>
      <c r="B17" s="10">
        <v>18.1</v>
      </c>
      <c r="C17" s="10"/>
      <c r="D17" s="12" t="s">
        <v>15</v>
      </c>
      <c r="E17" s="12"/>
      <c r="F17" s="12" t="s">
        <v>18</v>
      </c>
      <c r="G17" s="10">
        <v>14</v>
      </c>
      <c r="H17" s="134" t="s">
        <v>198</v>
      </c>
      <c r="I17" s="134"/>
      <c r="J17" s="17">
        <v>5</v>
      </c>
      <c r="K17" s="34">
        <v>102.74</v>
      </c>
      <c r="L17" s="19"/>
    </row>
    <row r="18" spans="1:12" ht="25.5">
      <c r="A18" s="13">
        <v>10</v>
      </c>
      <c r="B18" s="10">
        <v>18.2</v>
      </c>
      <c r="C18" s="10"/>
      <c r="D18" s="12" t="s">
        <v>15</v>
      </c>
      <c r="E18" s="12"/>
      <c r="F18" s="12" t="s">
        <v>20</v>
      </c>
      <c r="G18" s="10">
        <v>15</v>
      </c>
      <c r="H18" s="134" t="s">
        <v>30</v>
      </c>
      <c r="I18" s="134"/>
      <c r="J18" s="17">
        <v>5</v>
      </c>
      <c r="K18" s="34">
        <v>11.25</v>
      </c>
      <c r="L18" s="19"/>
    </row>
    <row r="19" spans="1:12" ht="25.5">
      <c r="A19" s="13">
        <v>11</v>
      </c>
      <c r="B19" s="10">
        <v>18.3</v>
      </c>
      <c r="C19" s="10"/>
      <c r="D19" s="12" t="s">
        <v>15</v>
      </c>
      <c r="E19" s="12"/>
      <c r="F19" s="71" t="s">
        <v>172</v>
      </c>
      <c r="G19" s="10">
        <v>161935</v>
      </c>
      <c r="H19" s="134" t="s">
        <v>199</v>
      </c>
      <c r="I19" s="134"/>
      <c r="J19" s="17">
        <v>5</v>
      </c>
      <c r="K19" s="34">
        <v>69.63</v>
      </c>
      <c r="L19" s="19"/>
    </row>
    <row r="20" spans="1:12" ht="25.5">
      <c r="A20" s="13">
        <v>12</v>
      </c>
      <c r="B20" s="10">
        <v>18.4</v>
      </c>
      <c r="C20" s="10"/>
      <c r="D20" s="12" t="s">
        <v>15</v>
      </c>
      <c r="E20" s="12"/>
      <c r="F20" s="12" t="s">
        <v>23</v>
      </c>
      <c r="G20" s="10">
        <v>844</v>
      </c>
      <c r="H20" s="134">
        <v>236</v>
      </c>
      <c r="I20" s="134"/>
      <c r="J20" s="17">
        <v>5</v>
      </c>
      <c r="K20" s="34">
        <v>28</v>
      </c>
      <c r="L20" s="19"/>
    </row>
    <row r="21" spans="1:12" ht="25.5" customHeight="1">
      <c r="A21" s="13">
        <v>13</v>
      </c>
      <c r="B21" s="10"/>
      <c r="C21" s="10"/>
      <c r="D21" s="12" t="s">
        <v>15</v>
      </c>
      <c r="E21" s="12"/>
      <c r="F21" s="138" t="s">
        <v>31</v>
      </c>
      <c r="G21" s="139"/>
      <c r="H21" s="139"/>
      <c r="I21" s="139"/>
      <c r="J21" s="139"/>
      <c r="K21" s="39"/>
      <c r="L21" s="18"/>
    </row>
    <row r="22" spans="1:12" ht="51">
      <c r="A22" s="13">
        <v>14</v>
      </c>
      <c r="B22" s="10">
        <v>18.5</v>
      </c>
      <c r="C22" s="10"/>
      <c r="D22" s="12" t="s">
        <v>15</v>
      </c>
      <c r="E22" s="12"/>
      <c r="F22" s="12" t="s">
        <v>32</v>
      </c>
      <c r="G22" s="35" t="s">
        <v>151</v>
      </c>
      <c r="H22" s="134" t="s">
        <v>33</v>
      </c>
      <c r="I22" s="134"/>
      <c r="J22" s="17">
        <v>5</v>
      </c>
      <c r="K22" s="34">
        <v>4.04</v>
      </c>
      <c r="L22" s="19"/>
    </row>
    <row r="23" spans="1:12" ht="38.25">
      <c r="A23" s="161">
        <v>15</v>
      </c>
      <c r="B23" s="163">
        <v>18.6</v>
      </c>
      <c r="C23" s="157"/>
      <c r="D23" s="159" t="s">
        <v>15</v>
      </c>
      <c r="E23" s="159" t="s">
        <v>16</v>
      </c>
      <c r="F23" s="12" t="s">
        <v>27</v>
      </c>
      <c r="G23" s="10">
        <v>4</v>
      </c>
      <c r="H23" s="134" t="s">
        <v>34</v>
      </c>
      <c r="I23" s="134"/>
      <c r="J23" s="17">
        <v>5</v>
      </c>
      <c r="K23" s="34">
        <v>4</v>
      </c>
      <c r="L23" s="19"/>
    </row>
    <row r="24" spans="1:12" ht="15">
      <c r="A24" s="162"/>
      <c r="B24" s="164"/>
      <c r="C24" s="158"/>
      <c r="D24" s="160"/>
      <c r="E24" s="160"/>
      <c r="F24" s="42" t="s">
        <v>142</v>
      </c>
      <c r="G24" s="149"/>
      <c r="H24" s="149"/>
      <c r="I24" s="149"/>
      <c r="J24" s="149"/>
      <c r="K24" s="45">
        <f>SUM(K17:K23)</f>
        <v>219.66</v>
      </c>
      <c r="L24" s="19"/>
    </row>
    <row r="25" spans="1:12" ht="25.5">
      <c r="A25" s="13">
        <v>16</v>
      </c>
      <c r="B25" s="10">
        <v>19</v>
      </c>
      <c r="C25" s="10"/>
      <c r="D25" s="12" t="s">
        <v>15</v>
      </c>
      <c r="E25" s="10"/>
      <c r="F25" s="138" t="s">
        <v>35</v>
      </c>
      <c r="G25" s="139"/>
      <c r="H25" s="139"/>
      <c r="I25" s="139"/>
      <c r="J25" s="139"/>
      <c r="K25" s="39"/>
      <c r="L25" s="18"/>
    </row>
    <row r="26" spans="1:12" ht="51">
      <c r="A26" s="202">
        <v>17</v>
      </c>
      <c r="B26" s="185">
        <v>19.1</v>
      </c>
      <c r="C26" s="185"/>
      <c r="D26" s="173" t="s">
        <v>15</v>
      </c>
      <c r="E26" s="185" t="s">
        <v>36</v>
      </c>
      <c r="F26" s="173" t="s">
        <v>37</v>
      </c>
      <c r="G26" s="71" t="s">
        <v>202</v>
      </c>
      <c r="H26" s="135" t="s">
        <v>201</v>
      </c>
      <c r="I26" s="135"/>
      <c r="J26" s="71">
        <v>5</v>
      </c>
      <c r="K26" s="53">
        <v>190.9</v>
      </c>
      <c r="L26" s="18"/>
    </row>
    <row r="27" spans="1:12" ht="38.25">
      <c r="A27" s="203"/>
      <c r="B27" s="197"/>
      <c r="C27" s="197"/>
      <c r="D27" s="196"/>
      <c r="E27" s="197"/>
      <c r="F27" s="196"/>
      <c r="G27" s="71" t="s">
        <v>203</v>
      </c>
      <c r="H27" s="138" t="s">
        <v>204</v>
      </c>
      <c r="I27" s="168"/>
      <c r="J27" s="71">
        <v>5</v>
      </c>
      <c r="K27" s="53">
        <v>7.52</v>
      </c>
      <c r="L27" s="18"/>
    </row>
    <row r="28" spans="1:12" ht="45" customHeight="1">
      <c r="A28" s="204"/>
      <c r="B28" s="186"/>
      <c r="C28" s="186"/>
      <c r="D28" s="174"/>
      <c r="E28" s="197"/>
      <c r="F28" s="174"/>
      <c r="G28" s="69" t="s">
        <v>200</v>
      </c>
      <c r="H28" s="134">
        <v>90.5</v>
      </c>
      <c r="I28" s="134"/>
      <c r="J28" s="17">
        <v>5</v>
      </c>
      <c r="K28" s="33">
        <v>8.19</v>
      </c>
      <c r="L28" s="16"/>
    </row>
    <row r="29" spans="1:12" ht="25.5">
      <c r="A29" s="13">
        <v>18</v>
      </c>
      <c r="B29" s="10">
        <v>19.2</v>
      </c>
      <c r="C29" s="10"/>
      <c r="D29" s="12" t="s">
        <v>15</v>
      </c>
      <c r="E29" s="197"/>
      <c r="F29" s="12" t="s">
        <v>38</v>
      </c>
      <c r="G29" s="35" t="s">
        <v>152</v>
      </c>
      <c r="H29" s="134" t="s">
        <v>39</v>
      </c>
      <c r="I29" s="134"/>
      <c r="J29" s="17">
        <v>5</v>
      </c>
      <c r="K29" s="33">
        <v>13.2</v>
      </c>
      <c r="L29" s="16"/>
    </row>
    <row r="30" spans="1:12" ht="51">
      <c r="A30" s="13">
        <v>19</v>
      </c>
      <c r="B30" s="10">
        <v>19.3</v>
      </c>
      <c r="C30" s="10"/>
      <c r="D30" s="12" t="s">
        <v>15</v>
      </c>
      <c r="E30" s="197"/>
      <c r="F30" s="12" t="s">
        <v>40</v>
      </c>
      <c r="G30" s="10">
        <v>763</v>
      </c>
      <c r="H30" s="134" t="s">
        <v>41</v>
      </c>
      <c r="I30" s="134"/>
      <c r="J30" s="17">
        <v>5</v>
      </c>
      <c r="K30" s="33">
        <v>17.96</v>
      </c>
      <c r="L30" s="16"/>
    </row>
    <row r="31" spans="1:12" ht="38.25">
      <c r="A31" s="13">
        <v>20</v>
      </c>
      <c r="B31" s="10">
        <v>19.4</v>
      </c>
      <c r="C31" s="10"/>
      <c r="D31" s="12" t="s">
        <v>15</v>
      </c>
      <c r="E31" s="197"/>
      <c r="F31" s="12" t="s">
        <v>42</v>
      </c>
      <c r="G31" s="10">
        <v>4</v>
      </c>
      <c r="H31" s="134" t="s">
        <v>43</v>
      </c>
      <c r="I31" s="134"/>
      <c r="J31" s="17">
        <v>5</v>
      </c>
      <c r="K31" s="33">
        <v>12.8</v>
      </c>
      <c r="L31" s="16"/>
    </row>
    <row r="32" spans="1:12" ht="60">
      <c r="A32" s="161">
        <v>21</v>
      </c>
      <c r="B32" s="163">
        <v>19.5</v>
      </c>
      <c r="C32" s="185"/>
      <c r="D32" s="159" t="s">
        <v>15</v>
      </c>
      <c r="E32" s="197"/>
      <c r="F32" s="173" t="s">
        <v>205</v>
      </c>
      <c r="G32" s="69" t="s">
        <v>207</v>
      </c>
      <c r="H32" s="136">
        <v>57</v>
      </c>
      <c r="I32" s="137"/>
      <c r="J32" s="17">
        <v>5</v>
      </c>
      <c r="K32" s="33">
        <v>1.37</v>
      </c>
      <c r="L32" s="16"/>
    </row>
    <row r="33" spans="1:12" ht="51" customHeight="1">
      <c r="A33" s="198"/>
      <c r="B33" s="195"/>
      <c r="C33" s="197"/>
      <c r="D33" s="201"/>
      <c r="E33" s="197"/>
      <c r="F33" s="174"/>
      <c r="G33" s="69" t="s">
        <v>206</v>
      </c>
      <c r="H33" s="134" t="s">
        <v>45</v>
      </c>
      <c r="I33" s="134"/>
      <c r="J33" s="17">
        <v>5</v>
      </c>
      <c r="K33" s="33">
        <v>15.27</v>
      </c>
      <c r="L33" s="16"/>
    </row>
    <row r="34" spans="1:12" ht="15">
      <c r="A34" s="162"/>
      <c r="B34" s="164"/>
      <c r="C34" s="186"/>
      <c r="D34" s="160"/>
      <c r="E34" s="197"/>
      <c r="F34" s="42" t="s">
        <v>142</v>
      </c>
      <c r="G34" s="149"/>
      <c r="H34" s="149"/>
      <c r="I34" s="149"/>
      <c r="J34" s="149"/>
      <c r="K34" s="44">
        <f>SUM(K26:K33)</f>
        <v>267.21000000000004</v>
      </c>
      <c r="L34" s="16"/>
    </row>
    <row r="35" spans="1:12" ht="25.5">
      <c r="A35" s="13">
        <v>22</v>
      </c>
      <c r="B35" s="10">
        <v>20</v>
      </c>
      <c r="C35" s="10"/>
      <c r="D35" s="12" t="s">
        <v>15</v>
      </c>
      <c r="E35" s="197"/>
      <c r="F35" s="138" t="s">
        <v>46</v>
      </c>
      <c r="G35" s="139"/>
      <c r="H35" s="139"/>
      <c r="I35" s="139"/>
      <c r="J35" s="139"/>
      <c r="K35" s="39"/>
      <c r="L35" s="18"/>
    </row>
    <row r="36" spans="1:12" ht="51">
      <c r="A36" s="13">
        <v>23</v>
      </c>
      <c r="B36" s="10">
        <v>20.1</v>
      </c>
      <c r="C36" s="10"/>
      <c r="D36" s="12" t="s">
        <v>15</v>
      </c>
      <c r="E36" s="197"/>
      <c r="F36" s="12" t="s">
        <v>47</v>
      </c>
      <c r="G36" s="10">
        <v>282750</v>
      </c>
      <c r="H36" s="134" t="s">
        <v>48</v>
      </c>
      <c r="I36" s="134"/>
      <c r="J36" s="17">
        <v>5</v>
      </c>
      <c r="K36" s="33">
        <v>197.17</v>
      </c>
      <c r="L36" s="16"/>
    </row>
    <row r="37" spans="1:12" ht="63.75">
      <c r="A37" s="13">
        <v>24</v>
      </c>
      <c r="B37" s="10">
        <v>20.2</v>
      </c>
      <c r="C37" s="10"/>
      <c r="D37" s="12" t="s">
        <v>15</v>
      </c>
      <c r="E37" s="186"/>
      <c r="F37" s="12" t="s">
        <v>49</v>
      </c>
      <c r="G37" s="10">
        <v>90</v>
      </c>
      <c r="H37" s="134" t="s">
        <v>50</v>
      </c>
      <c r="I37" s="134"/>
      <c r="J37" s="17">
        <v>5</v>
      </c>
      <c r="K37" s="33">
        <v>57.78</v>
      </c>
      <c r="L37" s="16"/>
    </row>
    <row r="38" spans="1:12" ht="25.5" customHeight="1">
      <c r="A38" s="113"/>
      <c r="B38" s="98"/>
      <c r="C38" s="98"/>
      <c r="D38" s="114"/>
      <c r="E38" s="98"/>
      <c r="G38" s="129"/>
      <c r="H38" s="147" t="s">
        <v>142</v>
      </c>
      <c r="I38" s="148"/>
      <c r="J38" s="130"/>
      <c r="K38" s="46">
        <f>SUM(K36:K37)</f>
        <v>254.95</v>
      </c>
      <c r="L38" s="16"/>
    </row>
    <row r="39" spans="1:12" ht="15">
      <c r="A39" s="50"/>
      <c r="B39" s="8"/>
      <c r="C39" s="8"/>
      <c r="D39" s="9"/>
      <c r="E39" s="8"/>
      <c r="F39" s="9"/>
      <c r="G39" s="8"/>
      <c r="H39" s="8"/>
      <c r="I39" s="49"/>
      <c r="J39" s="49" t="s">
        <v>264</v>
      </c>
      <c r="K39" s="118">
        <f>K38+K34+K24+K15</f>
        <v>1185.94</v>
      </c>
      <c r="L39" s="16"/>
    </row>
    <row r="40" spans="1:11" ht="28.5">
      <c r="A40" s="52" t="s">
        <v>58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5.75">
      <c r="A41" s="58" t="s">
        <v>59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5">
      <c r="A42" s="11"/>
      <c r="B42" s="134" t="s">
        <v>2</v>
      </c>
      <c r="C42" s="134"/>
      <c r="D42" s="134"/>
      <c r="E42" s="134"/>
      <c r="F42" s="134"/>
      <c r="G42" s="134"/>
      <c r="H42" s="134"/>
      <c r="I42" s="134"/>
      <c r="J42" s="134"/>
      <c r="K42" s="134"/>
    </row>
    <row r="43" spans="1:17" ht="59.25" customHeight="1">
      <c r="A43" s="155" t="s">
        <v>3</v>
      </c>
      <c r="B43" s="134" t="s">
        <v>60</v>
      </c>
      <c r="C43" s="134" t="s">
        <v>5</v>
      </c>
      <c r="D43" s="134" t="s">
        <v>6</v>
      </c>
      <c r="E43" s="134" t="s">
        <v>7</v>
      </c>
      <c r="F43" s="134" t="s">
        <v>8</v>
      </c>
      <c r="G43" s="134" t="s">
        <v>9</v>
      </c>
      <c r="H43" s="134" t="s">
        <v>10</v>
      </c>
      <c r="I43" s="134"/>
      <c r="J43" s="134" t="s">
        <v>61</v>
      </c>
      <c r="K43" s="11" t="s">
        <v>62</v>
      </c>
      <c r="Q43" t="s">
        <v>143</v>
      </c>
    </row>
    <row r="44" spans="1:11" ht="15">
      <c r="A44" s="155"/>
      <c r="B44" s="134"/>
      <c r="C44" s="134"/>
      <c r="D44" s="134"/>
      <c r="E44" s="134"/>
      <c r="F44" s="134"/>
      <c r="G44" s="134"/>
      <c r="H44" s="134"/>
      <c r="I44" s="134"/>
      <c r="J44" s="134"/>
      <c r="K44" s="11" t="s">
        <v>63</v>
      </c>
    </row>
    <row r="45" spans="1:11" ht="15" customHeight="1">
      <c r="A45" s="155">
        <v>25</v>
      </c>
      <c r="B45" s="134">
        <v>17</v>
      </c>
      <c r="C45" s="134" t="s">
        <v>64</v>
      </c>
      <c r="D45" s="135" t="s">
        <v>15</v>
      </c>
      <c r="E45" s="12"/>
      <c r="F45" s="134" t="s">
        <v>17</v>
      </c>
      <c r="G45" s="134"/>
      <c r="H45" s="134"/>
      <c r="I45" s="134"/>
      <c r="J45" s="134"/>
      <c r="K45" s="134"/>
    </row>
    <row r="46" spans="1:11" ht="15">
      <c r="A46" s="155"/>
      <c r="B46" s="134"/>
      <c r="C46" s="134"/>
      <c r="D46" s="135"/>
      <c r="E46" s="12"/>
      <c r="F46" s="134"/>
      <c r="G46" s="134"/>
      <c r="H46" s="134"/>
      <c r="I46" s="134"/>
      <c r="J46" s="134"/>
      <c r="K46" s="134"/>
    </row>
    <row r="47" spans="1:11" ht="15">
      <c r="A47" s="155"/>
      <c r="B47" s="134"/>
      <c r="C47" s="134"/>
      <c r="D47" s="135"/>
      <c r="E47" s="12"/>
      <c r="F47" s="134"/>
      <c r="G47" s="134"/>
      <c r="H47" s="134"/>
      <c r="I47" s="134"/>
      <c r="J47" s="134"/>
      <c r="K47" s="134"/>
    </row>
    <row r="48" spans="1:11" ht="25.5">
      <c r="A48" s="26">
        <v>26</v>
      </c>
      <c r="B48" s="11">
        <v>17.1</v>
      </c>
      <c r="C48" s="11"/>
      <c r="D48" s="12" t="s">
        <v>15</v>
      </c>
      <c r="E48" s="12"/>
      <c r="F48" s="12" t="s">
        <v>18</v>
      </c>
      <c r="G48" s="11">
        <v>51</v>
      </c>
      <c r="H48" s="134">
        <v>15.8</v>
      </c>
      <c r="I48" s="134"/>
      <c r="J48" s="11">
        <v>5</v>
      </c>
      <c r="K48" s="11">
        <v>29.25</v>
      </c>
    </row>
    <row r="49" spans="1:11" ht="25.5">
      <c r="A49" s="26">
        <v>27</v>
      </c>
      <c r="B49" s="11">
        <v>17.2</v>
      </c>
      <c r="C49" s="11"/>
      <c r="D49" s="12" t="s">
        <v>15</v>
      </c>
      <c r="E49" s="12"/>
      <c r="F49" s="12" t="s">
        <v>20</v>
      </c>
      <c r="G49" s="11">
        <v>0</v>
      </c>
      <c r="H49" s="134">
        <v>0</v>
      </c>
      <c r="I49" s="134"/>
      <c r="J49" s="11">
        <v>5</v>
      </c>
      <c r="K49" s="11"/>
    </row>
    <row r="50" spans="1:11" ht="25.5">
      <c r="A50" s="26">
        <v>28</v>
      </c>
      <c r="B50" s="11">
        <v>17.3</v>
      </c>
      <c r="C50" s="11"/>
      <c r="D50" s="12" t="s">
        <v>15</v>
      </c>
      <c r="E50" s="12"/>
      <c r="F50" s="12" t="s">
        <v>21</v>
      </c>
      <c r="G50" s="11">
        <v>20</v>
      </c>
      <c r="H50" s="134">
        <v>24</v>
      </c>
      <c r="I50" s="134"/>
      <c r="J50" s="11">
        <v>5</v>
      </c>
      <c r="K50" s="11">
        <v>186</v>
      </c>
    </row>
    <row r="51" spans="1:11" ht="25.5">
      <c r="A51" s="26">
        <v>29</v>
      </c>
      <c r="B51" s="11">
        <v>17.4</v>
      </c>
      <c r="C51" s="11"/>
      <c r="D51" s="12" t="s">
        <v>15</v>
      </c>
      <c r="E51" s="12"/>
      <c r="F51" s="12" t="s">
        <v>23</v>
      </c>
      <c r="G51" s="11">
        <v>54</v>
      </c>
      <c r="H51" s="134">
        <v>715</v>
      </c>
      <c r="I51" s="134"/>
      <c r="J51" s="11">
        <v>5</v>
      </c>
      <c r="K51" s="11">
        <v>35.9</v>
      </c>
    </row>
    <row r="52" spans="1:11" ht="51">
      <c r="A52" s="26">
        <v>30</v>
      </c>
      <c r="B52" s="11">
        <v>17.5</v>
      </c>
      <c r="C52" s="11"/>
      <c r="D52" s="12" t="s">
        <v>15</v>
      </c>
      <c r="E52" s="12"/>
      <c r="F52" s="12" t="s">
        <v>25</v>
      </c>
      <c r="G52" s="35" t="s">
        <v>153</v>
      </c>
      <c r="H52" s="134">
        <v>7.5</v>
      </c>
      <c r="I52" s="134"/>
      <c r="J52" s="11">
        <v>5</v>
      </c>
      <c r="K52" s="11">
        <v>24.5</v>
      </c>
    </row>
    <row r="53" spans="1:11" ht="38.25">
      <c r="A53" s="26">
        <v>31</v>
      </c>
      <c r="B53" s="11">
        <v>17.6</v>
      </c>
      <c r="C53" s="11"/>
      <c r="D53" s="12" t="s">
        <v>15</v>
      </c>
      <c r="E53" s="12"/>
      <c r="F53" s="12" t="s">
        <v>27</v>
      </c>
      <c r="G53" s="11">
        <v>49</v>
      </c>
      <c r="H53" s="134">
        <v>1146</v>
      </c>
      <c r="I53" s="134"/>
      <c r="J53" s="11" t="s">
        <v>149</v>
      </c>
      <c r="K53" s="11">
        <v>28.25</v>
      </c>
    </row>
    <row r="54" spans="1:11" ht="30">
      <c r="A54" s="26"/>
      <c r="B54" s="11"/>
      <c r="C54" s="11"/>
      <c r="D54" s="12"/>
      <c r="E54" s="12"/>
      <c r="F54" s="12"/>
      <c r="G54" s="11"/>
      <c r="H54" s="11"/>
      <c r="I54" s="11"/>
      <c r="J54" s="97" t="s">
        <v>144</v>
      </c>
      <c r="K54" s="97">
        <f>SUM(K48:K53)</f>
        <v>303.9</v>
      </c>
    </row>
    <row r="55" spans="1:11" ht="26.25" customHeight="1">
      <c r="A55" s="26">
        <v>32</v>
      </c>
      <c r="B55" s="11">
        <v>18</v>
      </c>
      <c r="C55" s="11"/>
      <c r="D55" s="12" t="s">
        <v>15</v>
      </c>
      <c r="E55" s="12"/>
      <c r="F55" s="135" t="s">
        <v>29</v>
      </c>
      <c r="G55" s="135"/>
      <c r="H55" s="135"/>
      <c r="I55" s="135"/>
      <c r="J55" s="135"/>
      <c r="K55" s="53"/>
    </row>
    <row r="56" spans="1:11" ht="25.5">
      <c r="A56" s="26">
        <v>33</v>
      </c>
      <c r="B56" s="11">
        <v>18.1</v>
      </c>
      <c r="C56" s="11"/>
      <c r="D56" s="12" t="s">
        <v>15</v>
      </c>
      <c r="E56" s="12"/>
      <c r="F56" s="12" t="s">
        <v>18</v>
      </c>
      <c r="G56" s="11">
        <v>10</v>
      </c>
      <c r="H56" s="11">
        <v>50</v>
      </c>
      <c r="I56" s="134">
        <v>5</v>
      </c>
      <c r="J56" s="134"/>
      <c r="K56" s="11">
        <v>50</v>
      </c>
    </row>
    <row r="57" spans="1:11" ht="25.5">
      <c r="A57" s="26">
        <v>34</v>
      </c>
      <c r="B57" s="11">
        <v>18.2</v>
      </c>
      <c r="C57" s="11"/>
      <c r="D57" s="12" t="s">
        <v>15</v>
      </c>
      <c r="E57" s="12"/>
      <c r="F57" s="12" t="s">
        <v>20</v>
      </c>
      <c r="G57" s="11">
        <v>2</v>
      </c>
      <c r="H57" s="11">
        <v>20</v>
      </c>
      <c r="I57" s="134">
        <v>5</v>
      </c>
      <c r="J57" s="134"/>
      <c r="K57" s="11">
        <v>10</v>
      </c>
    </row>
    <row r="58" spans="1:11" ht="25.5">
      <c r="A58" s="26">
        <v>35</v>
      </c>
      <c r="B58" s="11">
        <v>18.3</v>
      </c>
      <c r="C58" s="11"/>
      <c r="D58" s="12" t="s">
        <v>15</v>
      </c>
      <c r="E58" s="12"/>
      <c r="F58" s="12" t="s">
        <v>21</v>
      </c>
      <c r="G58" s="11">
        <v>21</v>
      </c>
      <c r="H58" s="11">
        <v>21.5</v>
      </c>
      <c r="I58" s="134">
        <v>5</v>
      </c>
      <c r="J58" s="134"/>
      <c r="K58" s="11">
        <v>175</v>
      </c>
    </row>
    <row r="59" spans="1:11" ht="25.5">
      <c r="A59" s="26">
        <v>36</v>
      </c>
      <c r="B59" s="11">
        <v>18.4</v>
      </c>
      <c r="C59" s="11"/>
      <c r="D59" s="12" t="s">
        <v>15</v>
      </c>
      <c r="E59" s="12"/>
      <c r="F59" s="12" t="s">
        <v>23</v>
      </c>
      <c r="G59" s="11" t="s">
        <v>65</v>
      </c>
      <c r="H59" s="11"/>
      <c r="I59" s="134"/>
      <c r="J59" s="134"/>
      <c r="K59" s="11"/>
    </row>
    <row r="60" spans="1:11" ht="26.25" customHeight="1">
      <c r="A60" s="26">
        <v>37</v>
      </c>
      <c r="B60" s="11"/>
      <c r="C60" s="11"/>
      <c r="D60" s="12" t="s">
        <v>15</v>
      </c>
      <c r="E60" s="12"/>
      <c r="F60" s="135" t="s">
        <v>31</v>
      </c>
      <c r="G60" s="135"/>
      <c r="H60" s="135"/>
      <c r="I60" s="135"/>
      <c r="J60" s="135"/>
      <c r="K60" s="53"/>
    </row>
    <row r="61" spans="1:11" ht="51">
      <c r="A61" s="26">
        <v>38</v>
      </c>
      <c r="B61" s="11">
        <v>18.5</v>
      </c>
      <c r="C61" s="11"/>
      <c r="D61" s="12" t="s">
        <v>15</v>
      </c>
      <c r="E61" s="12"/>
      <c r="F61" s="12" t="s">
        <v>32</v>
      </c>
      <c r="G61" s="11"/>
      <c r="H61" s="11"/>
      <c r="I61" s="134"/>
      <c r="J61" s="134"/>
      <c r="K61" s="11"/>
    </row>
    <row r="62" spans="1:11" ht="38.25">
      <c r="A62" s="26">
        <v>38</v>
      </c>
      <c r="B62" s="11">
        <v>18.6</v>
      </c>
      <c r="C62" s="11"/>
      <c r="D62" s="12" t="s">
        <v>15</v>
      </c>
      <c r="E62" s="12" t="s">
        <v>16</v>
      </c>
      <c r="F62" s="12" t="s">
        <v>27</v>
      </c>
      <c r="G62" s="11"/>
      <c r="H62" s="11"/>
      <c r="I62" s="134"/>
      <c r="J62" s="134"/>
      <c r="K62" s="11"/>
    </row>
    <row r="63" spans="1:11" ht="30">
      <c r="A63" s="26"/>
      <c r="B63" s="11"/>
      <c r="C63" s="11"/>
      <c r="D63" s="12"/>
      <c r="E63" s="12"/>
      <c r="F63" s="12"/>
      <c r="G63" s="11"/>
      <c r="H63" s="11"/>
      <c r="I63" s="11"/>
      <c r="J63" s="97" t="s">
        <v>144</v>
      </c>
      <c r="K63" s="97">
        <f>K56+K57+K58</f>
        <v>235</v>
      </c>
    </row>
    <row r="64" spans="1:11" ht="26.25">
      <c r="A64" s="26">
        <v>40</v>
      </c>
      <c r="B64" s="11">
        <v>19</v>
      </c>
      <c r="C64" s="11"/>
      <c r="D64" s="54" t="s">
        <v>15</v>
      </c>
      <c r="E64" s="55"/>
      <c r="F64" s="166" t="s">
        <v>35</v>
      </c>
      <c r="G64" s="166"/>
      <c r="H64" s="166"/>
      <c r="I64" s="166"/>
      <c r="J64" s="166"/>
      <c r="K64" s="56"/>
    </row>
    <row r="65" spans="1:11" ht="26.25">
      <c r="A65" s="26">
        <v>41</v>
      </c>
      <c r="B65" s="11">
        <v>19.1</v>
      </c>
      <c r="C65" s="11"/>
      <c r="D65" s="54" t="s">
        <v>15</v>
      </c>
      <c r="E65" s="165" t="s">
        <v>36</v>
      </c>
      <c r="F65" s="54" t="s">
        <v>37</v>
      </c>
      <c r="G65" s="55">
        <v>752</v>
      </c>
      <c r="H65" s="55">
        <v>115.5</v>
      </c>
      <c r="I65" s="165">
        <v>5</v>
      </c>
      <c r="J65" s="165"/>
      <c r="K65" s="11">
        <v>1.88</v>
      </c>
    </row>
    <row r="66" spans="1:11" ht="26.25">
      <c r="A66" s="26">
        <v>42</v>
      </c>
      <c r="B66" s="11">
        <v>19.2</v>
      </c>
      <c r="C66" s="11"/>
      <c r="D66" s="54" t="s">
        <v>15</v>
      </c>
      <c r="E66" s="165"/>
      <c r="F66" s="54" t="s">
        <v>38</v>
      </c>
      <c r="G66" s="57" t="s">
        <v>154</v>
      </c>
      <c r="H66" s="55">
        <v>47</v>
      </c>
      <c r="I66" s="165">
        <v>5</v>
      </c>
      <c r="J66" s="165"/>
      <c r="K66" s="11">
        <v>57.1197</v>
      </c>
    </row>
    <row r="67" spans="1:11" ht="51">
      <c r="A67" s="26">
        <v>43</v>
      </c>
      <c r="B67" s="11">
        <v>19.3</v>
      </c>
      <c r="C67" s="11"/>
      <c r="D67" s="12" t="s">
        <v>15</v>
      </c>
      <c r="E67" s="165"/>
      <c r="F67" s="12" t="s">
        <v>40</v>
      </c>
      <c r="G67" s="11">
        <v>110</v>
      </c>
      <c r="H67" s="11">
        <v>36</v>
      </c>
      <c r="I67" s="134" t="s">
        <v>149</v>
      </c>
      <c r="J67" s="134"/>
      <c r="K67" s="11">
        <v>12.2</v>
      </c>
    </row>
    <row r="68" spans="1:11" ht="38.25">
      <c r="A68" s="26">
        <v>44</v>
      </c>
      <c r="B68" s="11">
        <v>19.4</v>
      </c>
      <c r="C68" s="11"/>
      <c r="D68" s="12" t="s">
        <v>15</v>
      </c>
      <c r="E68" s="165"/>
      <c r="F68" s="12" t="s">
        <v>42</v>
      </c>
      <c r="G68" s="11">
        <v>28</v>
      </c>
      <c r="H68" s="11">
        <v>4855</v>
      </c>
      <c r="I68" s="134" t="s">
        <v>149</v>
      </c>
      <c r="J68" s="134"/>
      <c r="K68" s="11">
        <v>3</v>
      </c>
    </row>
    <row r="69" spans="1:11" ht="25.5">
      <c r="A69" s="26">
        <v>45</v>
      </c>
      <c r="B69" s="11">
        <v>19.5</v>
      </c>
      <c r="C69" s="11"/>
      <c r="D69" s="12" t="s">
        <v>15</v>
      </c>
      <c r="E69" s="165"/>
      <c r="F69" s="12" t="s">
        <v>44</v>
      </c>
      <c r="G69" s="35" t="s">
        <v>156</v>
      </c>
      <c r="H69" s="11">
        <v>334.2</v>
      </c>
      <c r="I69" s="134">
        <v>5</v>
      </c>
      <c r="J69" s="134"/>
      <c r="K69" s="11">
        <v>465.85</v>
      </c>
    </row>
    <row r="70" spans="1:11" ht="30">
      <c r="A70" s="26"/>
      <c r="B70" s="11"/>
      <c r="C70" s="11"/>
      <c r="D70" s="12"/>
      <c r="E70" s="165"/>
      <c r="F70" s="12"/>
      <c r="G70" s="11"/>
      <c r="H70" s="11"/>
      <c r="I70" s="11"/>
      <c r="J70" s="97" t="s">
        <v>144</v>
      </c>
      <c r="K70" s="97">
        <f>SUM(K64:K69)</f>
        <v>540.0497</v>
      </c>
    </row>
    <row r="71" spans="1:11" ht="25.5">
      <c r="A71" s="26">
        <v>46</v>
      </c>
      <c r="B71" s="11">
        <v>20</v>
      </c>
      <c r="C71" s="11"/>
      <c r="D71" s="12" t="s">
        <v>15</v>
      </c>
      <c r="E71" s="165"/>
      <c r="F71" s="135" t="s">
        <v>46</v>
      </c>
      <c r="G71" s="135"/>
      <c r="H71" s="135"/>
      <c r="I71" s="135"/>
      <c r="J71" s="135"/>
      <c r="K71" s="53"/>
    </row>
    <row r="72" spans="1:11" ht="51">
      <c r="A72" s="26">
        <v>47</v>
      </c>
      <c r="B72" s="11">
        <v>20.1</v>
      </c>
      <c r="C72" s="11"/>
      <c r="D72" s="12" t="s">
        <v>15</v>
      </c>
      <c r="E72" s="165"/>
      <c r="F72" s="12" t="s">
        <v>47</v>
      </c>
      <c r="G72" s="11">
        <v>200</v>
      </c>
      <c r="H72" s="11">
        <v>8183.5</v>
      </c>
      <c r="I72" s="134">
        <v>5</v>
      </c>
      <c r="J72" s="134"/>
      <c r="K72" s="11">
        <v>525</v>
      </c>
    </row>
    <row r="73" spans="1:11" ht="63.75">
      <c r="A73" s="155">
        <v>48</v>
      </c>
      <c r="B73" s="134">
        <v>20.2</v>
      </c>
      <c r="C73" s="134"/>
      <c r="D73" s="135" t="s">
        <v>15</v>
      </c>
      <c r="E73" s="134"/>
      <c r="F73" s="12" t="s">
        <v>49</v>
      </c>
      <c r="G73" s="11">
        <v>122</v>
      </c>
      <c r="H73" s="11">
        <v>12148.6</v>
      </c>
      <c r="I73" s="134">
        <v>5</v>
      </c>
      <c r="J73" s="134"/>
      <c r="K73" s="11">
        <v>296.1</v>
      </c>
    </row>
    <row r="74" spans="1:11" ht="30">
      <c r="A74" s="155"/>
      <c r="B74" s="134"/>
      <c r="C74" s="134"/>
      <c r="D74" s="135"/>
      <c r="E74" s="134"/>
      <c r="F74" s="12"/>
      <c r="G74" s="11"/>
      <c r="H74" s="11"/>
      <c r="I74" s="11"/>
      <c r="J74" s="97" t="s">
        <v>144</v>
      </c>
      <c r="K74" s="97">
        <f>SUM(K71:K73)</f>
        <v>821.1</v>
      </c>
    </row>
    <row r="75" spans="1:11" ht="15">
      <c r="A75" s="155"/>
      <c r="B75" s="134"/>
      <c r="C75" s="134"/>
      <c r="D75" s="135"/>
      <c r="E75" s="134"/>
      <c r="F75" s="12"/>
      <c r="G75" s="96"/>
      <c r="H75" s="96"/>
      <c r="I75" s="134"/>
      <c r="J75" s="134"/>
      <c r="K75" s="96"/>
    </row>
    <row r="76" spans="1:14" ht="15.75">
      <c r="A76" s="26"/>
      <c r="B76" s="11"/>
      <c r="C76" s="11"/>
      <c r="D76" s="12"/>
      <c r="E76" s="11"/>
      <c r="F76" s="12"/>
      <c r="G76" s="11"/>
      <c r="H76" s="11"/>
      <c r="I76" s="134" t="s">
        <v>66</v>
      </c>
      <c r="J76" s="134"/>
      <c r="K76" s="55">
        <f>K54+K63+K74+K70</f>
        <v>1900.0497</v>
      </c>
      <c r="N76" t="s">
        <v>143</v>
      </c>
    </row>
    <row r="77" spans="1:10" ht="1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ht="15">
      <c r="A78" s="1"/>
    </row>
    <row r="79" ht="23.25">
      <c r="A79" s="20" t="s">
        <v>67</v>
      </c>
    </row>
    <row r="80" ht="15.75">
      <c r="A80" s="6" t="s">
        <v>1</v>
      </c>
    </row>
    <row r="81" spans="1:11" ht="15">
      <c r="A81" s="11"/>
      <c r="B81" s="134" t="s">
        <v>2</v>
      </c>
      <c r="C81" s="134"/>
      <c r="D81" s="134"/>
      <c r="E81" s="134"/>
      <c r="F81" s="134"/>
      <c r="G81" s="134"/>
      <c r="H81" s="134"/>
      <c r="I81" s="134"/>
      <c r="J81" s="134"/>
      <c r="K81" s="134"/>
    </row>
    <row r="82" spans="1:11" ht="165">
      <c r="A82" s="26" t="s">
        <v>3</v>
      </c>
      <c r="B82" s="11" t="s">
        <v>60</v>
      </c>
      <c r="C82" s="11" t="s">
        <v>5</v>
      </c>
      <c r="D82" s="11" t="s">
        <v>6</v>
      </c>
      <c r="E82" s="11" t="s">
        <v>7</v>
      </c>
      <c r="F82" s="11" t="s">
        <v>8</v>
      </c>
      <c r="G82" s="11" t="s">
        <v>9</v>
      </c>
      <c r="H82" s="134" t="s">
        <v>10</v>
      </c>
      <c r="I82" s="134"/>
      <c r="J82" s="11" t="s">
        <v>61</v>
      </c>
      <c r="K82" s="11" t="s">
        <v>62</v>
      </c>
    </row>
    <row r="83" spans="1:11" ht="15" customHeight="1">
      <c r="A83" s="155">
        <v>49</v>
      </c>
      <c r="B83" s="134">
        <v>17</v>
      </c>
      <c r="C83" s="134"/>
      <c r="D83" s="135" t="s">
        <v>15</v>
      </c>
      <c r="E83" s="12"/>
      <c r="F83" s="134" t="s">
        <v>17</v>
      </c>
      <c r="G83" s="134"/>
      <c r="H83" s="134"/>
      <c r="I83" s="134"/>
      <c r="J83" s="134"/>
      <c r="K83" s="134"/>
    </row>
    <row r="84" spans="1:11" ht="15">
      <c r="A84" s="155"/>
      <c r="B84" s="134"/>
      <c r="C84" s="134"/>
      <c r="D84" s="135"/>
      <c r="E84" s="12"/>
      <c r="F84" s="134"/>
      <c r="G84" s="134"/>
      <c r="H84" s="134"/>
      <c r="I84" s="134"/>
      <c r="J84" s="134"/>
      <c r="K84" s="134"/>
    </row>
    <row r="85" spans="1:11" ht="15">
      <c r="A85" s="155"/>
      <c r="B85" s="134"/>
      <c r="C85" s="134"/>
      <c r="D85" s="135"/>
      <c r="E85" s="12"/>
      <c r="F85" s="134"/>
      <c r="G85" s="134"/>
      <c r="H85" s="134"/>
      <c r="I85" s="134"/>
      <c r="J85" s="134"/>
      <c r="K85" s="134"/>
    </row>
    <row r="86" spans="1:11" ht="25.5">
      <c r="A86" s="26">
        <v>50</v>
      </c>
      <c r="B86" s="11">
        <v>17.1</v>
      </c>
      <c r="C86" s="11"/>
      <c r="D86" s="12" t="s">
        <v>15</v>
      </c>
      <c r="E86" s="12"/>
      <c r="F86" s="12" t="s">
        <v>18</v>
      </c>
      <c r="G86" s="11">
        <v>19</v>
      </c>
      <c r="H86" s="134" t="s">
        <v>68</v>
      </c>
      <c r="I86" s="134"/>
      <c r="J86" s="15">
        <v>5</v>
      </c>
      <c r="K86" s="51">
        <v>70</v>
      </c>
    </row>
    <row r="87" spans="1:11" ht="25.5">
      <c r="A87" s="26">
        <v>51</v>
      </c>
      <c r="B87" s="11">
        <v>17.2</v>
      </c>
      <c r="C87" s="11"/>
      <c r="D87" s="12" t="s">
        <v>15</v>
      </c>
      <c r="E87" s="12"/>
      <c r="F87" s="12" t="s">
        <v>20</v>
      </c>
      <c r="G87" s="11">
        <v>3125</v>
      </c>
      <c r="H87" s="134">
        <v>275</v>
      </c>
      <c r="I87" s="134"/>
      <c r="J87" s="15" t="s">
        <v>149</v>
      </c>
      <c r="K87" s="51">
        <v>241.56</v>
      </c>
    </row>
    <row r="88" spans="1:11" ht="25.5">
      <c r="A88" s="26">
        <v>52</v>
      </c>
      <c r="B88" s="11">
        <v>17.3</v>
      </c>
      <c r="C88" s="11"/>
      <c r="D88" s="12" t="s">
        <v>15</v>
      </c>
      <c r="E88" s="12"/>
      <c r="F88" s="71" t="s">
        <v>170</v>
      </c>
      <c r="G88" s="11">
        <v>17610</v>
      </c>
      <c r="H88" s="134">
        <v>58</v>
      </c>
      <c r="I88" s="134"/>
      <c r="J88" s="15">
        <v>5</v>
      </c>
      <c r="K88" s="51">
        <v>10.6</v>
      </c>
    </row>
    <row r="89" spans="1:11" ht="25.5">
      <c r="A89" s="26">
        <v>53</v>
      </c>
      <c r="B89" s="11">
        <v>17.4</v>
      </c>
      <c r="C89" s="11"/>
      <c r="D89" s="12" t="s">
        <v>15</v>
      </c>
      <c r="E89" s="12"/>
      <c r="F89" s="12" t="s">
        <v>23</v>
      </c>
      <c r="G89" s="11">
        <v>4275</v>
      </c>
      <c r="H89" s="134">
        <v>1100</v>
      </c>
      <c r="I89" s="134"/>
      <c r="J89" s="15">
        <v>5</v>
      </c>
      <c r="K89" s="51">
        <v>140.35</v>
      </c>
    </row>
    <row r="90" spans="1:11" ht="63.75">
      <c r="A90" s="26">
        <v>54</v>
      </c>
      <c r="B90" s="11">
        <v>17.5</v>
      </c>
      <c r="C90" s="11"/>
      <c r="D90" s="12" t="s">
        <v>15</v>
      </c>
      <c r="E90" s="12"/>
      <c r="F90" s="71" t="s">
        <v>171</v>
      </c>
      <c r="G90" s="75">
        <v>17000</v>
      </c>
      <c r="H90" s="167">
        <v>136</v>
      </c>
      <c r="I90" s="167"/>
      <c r="J90" s="81">
        <v>5</v>
      </c>
      <c r="K90" s="51">
        <v>15.3</v>
      </c>
    </row>
    <row r="91" spans="1:11" ht="38.25">
      <c r="A91" s="26">
        <v>55</v>
      </c>
      <c r="B91" s="11">
        <v>17.6</v>
      </c>
      <c r="C91" s="11"/>
      <c r="D91" s="12" t="s">
        <v>15</v>
      </c>
      <c r="E91" s="12"/>
      <c r="F91" s="12" t="s">
        <v>27</v>
      </c>
      <c r="G91" s="11">
        <v>40</v>
      </c>
      <c r="H91" s="134"/>
      <c r="I91" s="134"/>
      <c r="J91" s="15" t="s">
        <v>149</v>
      </c>
      <c r="K91" s="51">
        <v>30</v>
      </c>
    </row>
    <row r="92" spans="1:11" ht="30">
      <c r="A92" s="26"/>
      <c r="B92" s="11"/>
      <c r="C92" s="11"/>
      <c r="D92" s="12"/>
      <c r="E92" s="12"/>
      <c r="F92" s="12"/>
      <c r="G92" s="11"/>
      <c r="H92" s="136"/>
      <c r="I92" s="137"/>
      <c r="J92" s="11" t="s">
        <v>144</v>
      </c>
      <c r="K92" s="51">
        <f>SUM(K83:K91)</f>
        <v>507.81</v>
      </c>
    </row>
    <row r="93" spans="1:11" ht="26.25" customHeight="1">
      <c r="A93" s="26">
        <v>56</v>
      </c>
      <c r="B93" s="11">
        <v>18</v>
      </c>
      <c r="C93" s="11"/>
      <c r="D93" s="12" t="s">
        <v>15</v>
      </c>
      <c r="E93" s="12"/>
      <c r="F93" s="135" t="s">
        <v>29</v>
      </c>
      <c r="G93" s="135"/>
      <c r="H93" s="135"/>
      <c r="I93" s="135"/>
      <c r="J93" s="135"/>
      <c r="K93" s="60"/>
    </row>
    <row r="94" spans="1:11" ht="25.5">
      <c r="A94" s="26">
        <v>57</v>
      </c>
      <c r="B94" s="11">
        <v>18.1</v>
      </c>
      <c r="C94" s="11"/>
      <c r="D94" s="12" t="s">
        <v>15</v>
      </c>
      <c r="E94" s="12"/>
      <c r="F94" s="12" t="s">
        <v>18</v>
      </c>
      <c r="G94" s="75">
        <v>10</v>
      </c>
      <c r="H94" s="167">
        <v>20</v>
      </c>
      <c r="I94" s="167"/>
      <c r="J94" s="81">
        <v>5</v>
      </c>
      <c r="K94" s="51">
        <v>110.75</v>
      </c>
    </row>
    <row r="95" spans="1:11" ht="25.5">
      <c r="A95" s="26">
        <v>58</v>
      </c>
      <c r="B95" s="11">
        <v>18.2</v>
      </c>
      <c r="C95" s="11"/>
      <c r="D95" s="12" t="s">
        <v>15</v>
      </c>
      <c r="E95" s="12"/>
      <c r="F95" s="12" t="s">
        <v>20</v>
      </c>
      <c r="G95" s="75"/>
      <c r="H95" s="167"/>
      <c r="I95" s="167"/>
      <c r="J95" s="81"/>
      <c r="K95" s="51"/>
    </row>
    <row r="96" spans="1:11" ht="25.5">
      <c r="A96" s="26">
        <v>59</v>
      </c>
      <c r="B96" s="11">
        <v>18.3</v>
      </c>
      <c r="C96" s="11"/>
      <c r="D96" s="12" t="s">
        <v>15</v>
      </c>
      <c r="E96" s="12"/>
      <c r="F96" s="71" t="s">
        <v>172</v>
      </c>
      <c r="G96" s="75">
        <v>328620</v>
      </c>
      <c r="H96" s="167">
        <v>1363</v>
      </c>
      <c r="I96" s="167"/>
      <c r="J96" s="81">
        <v>5</v>
      </c>
      <c r="K96" s="51">
        <v>141.3</v>
      </c>
    </row>
    <row r="97" spans="1:11" ht="25.5">
      <c r="A97" s="26">
        <v>60</v>
      </c>
      <c r="B97" s="11">
        <v>18.4</v>
      </c>
      <c r="C97" s="11"/>
      <c r="D97" s="12" t="s">
        <v>15</v>
      </c>
      <c r="E97" s="12"/>
      <c r="F97" s="12" t="s">
        <v>23</v>
      </c>
      <c r="G97" s="75">
        <v>2</v>
      </c>
      <c r="H97" s="167"/>
      <c r="I97" s="167"/>
      <c r="J97" s="81">
        <v>5</v>
      </c>
      <c r="K97" s="51">
        <v>5</v>
      </c>
    </row>
    <row r="98" spans="1:11" ht="26.25" customHeight="1">
      <c r="A98" s="26">
        <v>61</v>
      </c>
      <c r="B98" s="11"/>
      <c r="C98" s="11"/>
      <c r="D98" s="12" t="s">
        <v>15</v>
      </c>
      <c r="E98" s="12"/>
      <c r="F98" s="135" t="s">
        <v>31</v>
      </c>
      <c r="G98" s="135"/>
      <c r="H98" s="135"/>
      <c r="I98" s="135"/>
      <c r="J98" s="135"/>
      <c r="K98" s="60"/>
    </row>
    <row r="99" spans="1:11" ht="26.25" customHeight="1">
      <c r="A99" s="170">
        <v>62</v>
      </c>
      <c r="B99" s="163">
        <v>18.5</v>
      </c>
      <c r="C99" s="163"/>
      <c r="D99" s="159" t="s">
        <v>15</v>
      </c>
      <c r="E99" s="173"/>
      <c r="F99" s="71" t="s">
        <v>173</v>
      </c>
      <c r="G99" s="71">
        <v>28300</v>
      </c>
      <c r="H99" s="138">
        <v>206</v>
      </c>
      <c r="I99" s="168"/>
      <c r="J99" s="71">
        <v>5</v>
      </c>
      <c r="K99" s="60">
        <v>58.86</v>
      </c>
    </row>
    <row r="100" spans="1:11" ht="15">
      <c r="A100" s="171"/>
      <c r="B100" s="164"/>
      <c r="C100" s="164"/>
      <c r="D100" s="172"/>
      <c r="E100" s="174"/>
      <c r="F100" s="71" t="s">
        <v>174</v>
      </c>
      <c r="G100" s="11">
        <v>259470</v>
      </c>
      <c r="H100" s="136">
        <v>1053</v>
      </c>
      <c r="I100" s="169"/>
      <c r="J100" s="80">
        <v>5</v>
      </c>
      <c r="K100" s="51">
        <v>132.35</v>
      </c>
    </row>
    <row r="101" spans="1:11" ht="38.25">
      <c r="A101" s="26">
        <v>63</v>
      </c>
      <c r="B101" s="11">
        <v>18.6</v>
      </c>
      <c r="C101" s="11"/>
      <c r="D101" s="12" t="s">
        <v>15</v>
      </c>
      <c r="E101" s="12" t="s">
        <v>16</v>
      </c>
      <c r="F101" s="12" t="s">
        <v>27</v>
      </c>
      <c r="G101" s="11"/>
      <c r="H101" s="136"/>
      <c r="I101" s="169"/>
      <c r="J101" s="80"/>
      <c r="K101" s="51"/>
    </row>
    <row r="102" spans="1:11" ht="30">
      <c r="A102" s="26"/>
      <c r="B102" s="11"/>
      <c r="C102" s="11"/>
      <c r="D102" s="12"/>
      <c r="E102" s="12"/>
      <c r="F102" s="12"/>
      <c r="G102" s="11"/>
      <c r="H102" s="11"/>
      <c r="I102" s="11"/>
      <c r="J102" s="11" t="s">
        <v>144</v>
      </c>
      <c r="K102" s="51">
        <f>K99+K100</f>
        <v>191.20999999999998</v>
      </c>
    </row>
    <row r="103" spans="1:11" ht="25.5">
      <c r="A103" s="26">
        <v>64</v>
      </c>
      <c r="B103" s="11">
        <v>19</v>
      </c>
      <c r="C103" s="11"/>
      <c r="D103" s="12" t="s">
        <v>15</v>
      </c>
      <c r="E103" s="11"/>
      <c r="F103" s="135" t="s">
        <v>35</v>
      </c>
      <c r="G103" s="135"/>
      <c r="H103" s="135"/>
      <c r="I103" s="135"/>
      <c r="J103" s="135"/>
      <c r="K103" s="60"/>
    </row>
    <row r="104" spans="1:11" ht="30">
      <c r="A104" s="26">
        <v>65</v>
      </c>
      <c r="B104" s="11">
        <v>19.1</v>
      </c>
      <c r="C104" s="11"/>
      <c r="D104" s="12" t="s">
        <v>15</v>
      </c>
      <c r="E104" s="134" t="s">
        <v>36</v>
      </c>
      <c r="F104" s="71" t="s">
        <v>37</v>
      </c>
      <c r="G104" s="69" t="s">
        <v>176</v>
      </c>
      <c r="H104" s="11">
        <v>515</v>
      </c>
      <c r="I104" s="134">
        <v>5</v>
      </c>
      <c r="J104" s="134"/>
      <c r="K104" s="51">
        <v>12</v>
      </c>
    </row>
    <row r="105" spans="1:11" ht="30">
      <c r="A105" s="26">
        <v>66</v>
      </c>
      <c r="B105" s="11">
        <v>19.2</v>
      </c>
      <c r="C105" s="11"/>
      <c r="D105" s="12" t="s">
        <v>15</v>
      </c>
      <c r="E105" s="134"/>
      <c r="F105" s="12" t="s">
        <v>38</v>
      </c>
      <c r="G105" s="69" t="s">
        <v>175</v>
      </c>
      <c r="H105" s="11">
        <v>250</v>
      </c>
      <c r="I105" s="134" t="s">
        <v>149</v>
      </c>
      <c r="J105" s="134"/>
      <c r="K105" s="51">
        <v>350</v>
      </c>
    </row>
    <row r="106" spans="1:11" ht="51">
      <c r="A106" s="26">
        <v>67</v>
      </c>
      <c r="B106" s="11">
        <v>19.3</v>
      </c>
      <c r="C106" s="11"/>
      <c r="D106" s="12" t="s">
        <v>15</v>
      </c>
      <c r="E106" s="134"/>
      <c r="F106" s="12" t="s">
        <v>40</v>
      </c>
      <c r="G106" s="11">
        <v>16</v>
      </c>
      <c r="H106" s="11">
        <v>28</v>
      </c>
      <c r="I106" s="134" t="s">
        <v>149</v>
      </c>
      <c r="J106" s="134"/>
      <c r="K106" s="51">
        <v>32</v>
      </c>
    </row>
    <row r="107" spans="1:11" ht="38.25">
      <c r="A107" s="26">
        <v>68</v>
      </c>
      <c r="B107" s="11">
        <v>19.4</v>
      </c>
      <c r="C107" s="11"/>
      <c r="D107" s="12" t="s">
        <v>15</v>
      </c>
      <c r="E107" s="134"/>
      <c r="F107" s="12" t="s">
        <v>42</v>
      </c>
      <c r="G107" s="11"/>
      <c r="H107" s="11"/>
      <c r="I107" s="134"/>
      <c r="J107" s="134"/>
      <c r="K107" s="51"/>
    </row>
    <row r="108" spans="1:11" ht="38.25">
      <c r="A108" s="26">
        <v>69</v>
      </c>
      <c r="B108" s="11">
        <v>19.5</v>
      </c>
      <c r="C108" s="11"/>
      <c r="D108" s="12" t="s">
        <v>15</v>
      </c>
      <c r="E108" s="134"/>
      <c r="F108" s="71" t="s">
        <v>177</v>
      </c>
      <c r="G108" s="69" t="s">
        <v>155</v>
      </c>
      <c r="H108" s="35" t="s">
        <v>157</v>
      </c>
      <c r="I108" s="134" t="s">
        <v>149</v>
      </c>
      <c r="J108" s="134"/>
      <c r="K108" s="51">
        <v>8</v>
      </c>
    </row>
    <row r="109" spans="1:11" ht="30">
      <c r="A109" s="26"/>
      <c r="B109" s="11"/>
      <c r="C109" s="11"/>
      <c r="D109" s="12"/>
      <c r="E109" s="134"/>
      <c r="F109" s="12"/>
      <c r="G109" s="11"/>
      <c r="H109" s="11"/>
      <c r="I109" s="11"/>
      <c r="J109" s="11" t="s">
        <v>144</v>
      </c>
      <c r="K109" s="51">
        <f>SUM(K103:K108)</f>
        <v>402</v>
      </c>
    </row>
    <row r="110" spans="1:11" ht="25.5">
      <c r="A110" s="26">
        <v>70</v>
      </c>
      <c r="B110" s="11">
        <v>20</v>
      </c>
      <c r="C110" s="11"/>
      <c r="D110" s="12" t="s">
        <v>15</v>
      </c>
      <c r="E110" s="134"/>
      <c r="F110" s="135" t="s">
        <v>46</v>
      </c>
      <c r="G110" s="135"/>
      <c r="H110" s="135"/>
      <c r="I110" s="135"/>
      <c r="J110" s="135"/>
      <c r="K110" s="60"/>
    </row>
    <row r="111" spans="1:11" ht="51">
      <c r="A111" s="26">
        <v>71</v>
      </c>
      <c r="B111" s="11">
        <v>20.1</v>
      </c>
      <c r="C111" s="11"/>
      <c r="D111" s="12" t="s">
        <v>15</v>
      </c>
      <c r="E111" s="134"/>
      <c r="F111" s="12" t="s">
        <v>47</v>
      </c>
      <c r="G111" s="11"/>
      <c r="H111" s="11"/>
      <c r="I111" s="134"/>
      <c r="J111" s="134"/>
      <c r="K111" s="51"/>
    </row>
    <row r="112" spans="1:11" ht="63.75">
      <c r="A112" s="26">
        <v>72</v>
      </c>
      <c r="B112" s="11">
        <v>20.2</v>
      </c>
      <c r="C112" s="11"/>
      <c r="D112" s="12" t="s">
        <v>15</v>
      </c>
      <c r="E112" s="11"/>
      <c r="F112" s="12" t="s">
        <v>49</v>
      </c>
      <c r="G112" s="11"/>
      <c r="H112" s="11"/>
      <c r="I112" s="134"/>
      <c r="J112" s="134"/>
      <c r="K112" s="51"/>
    </row>
    <row r="113" spans="1:11" ht="15.75">
      <c r="A113" s="26"/>
      <c r="B113" s="11"/>
      <c r="C113" s="11"/>
      <c r="D113" s="12"/>
      <c r="E113" s="11"/>
      <c r="F113" s="12"/>
      <c r="G113" s="11"/>
      <c r="H113" s="11"/>
      <c r="I113" s="134" t="s">
        <v>66</v>
      </c>
      <c r="J113" s="134"/>
      <c r="K113" s="51">
        <v>0</v>
      </c>
    </row>
    <row r="114" spans="1:11" ht="45">
      <c r="A114" s="26"/>
      <c r="B114" s="11"/>
      <c r="C114" s="11"/>
      <c r="D114" s="12"/>
      <c r="E114" s="11"/>
      <c r="F114" s="12"/>
      <c r="G114" s="11"/>
      <c r="H114" s="11"/>
      <c r="I114" s="11"/>
      <c r="J114" s="104" t="s">
        <v>261</v>
      </c>
      <c r="K114" s="51">
        <f>K92+K102+K109+K113</f>
        <v>1101.02</v>
      </c>
    </row>
    <row r="115" spans="1:10" ht="1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ht="15.75">
      <c r="A116" s="4"/>
    </row>
    <row r="117" ht="28.5">
      <c r="A117" s="5" t="s">
        <v>69</v>
      </c>
    </row>
    <row r="118" ht="15.75">
      <c r="A118" s="4"/>
    </row>
    <row r="119" ht="15.75">
      <c r="A119" s="6" t="s">
        <v>1</v>
      </c>
    </row>
    <row r="120" spans="1:16" ht="15.75" customHeight="1">
      <c r="A120" s="11"/>
      <c r="B120" s="134" t="s">
        <v>2</v>
      </c>
      <c r="C120" s="134"/>
      <c r="D120" s="134"/>
      <c r="E120" s="134"/>
      <c r="F120" s="134"/>
      <c r="G120" s="134"/>
      <c r="H120" s="134"/>
      <c r="I120" s="134"/>
      <c r="J120" s="134"/>
      <c r="K120" s="134"/>
      <c r="L120" s="16"/>
      <c r="M120" s="16"/>
      <c r="N120" s="16"/>
      <c r="O120" s="16" t="s">
        <v>143</v>
      </c>
      <c r="P120" s="16"/>
    </row>
    <row r="121" spans="1:16" ht="75.75" customHeight="1">
      <c r="A121" s="26" t="s">
        <v>3</v>
      </c>
      <c r="B121" s="11" t="s">
        <v>60</v>
      </c>
      <c r="C121" s="11" t="s">
        <v>5</v>
      </c>
      <c r="D121" s="11" t="s">
        <v>6</v>
      </c>
      <c r="E121" s="11" t="s">
        <v>7</v>
      </c>
      <c r="F121" s="11" t="s">
        <v>8</v>
      </c>
      <c r="G121" s="11" t="s">
        <v>9</v>
      </c>
      <c r="H121" s="134" t="s">
        <v>10</v>
      </c>
      <c r="I121" s="134"/>
      <c r="J121" s="17" t="s">
        <v>61</v>
      </c>
      <c r="K121" s="11" t="s">
        <v>62</v>
      </c>
      <c r="L121" s="16"/>
      <c r="M121" s="16"/>
      <c r="N121" s="19"/>
      <c r="O121" s="19"/>
      <c r="P121" s="19"/>
    </row>
    <row r="122" spans="1:16" ht="15" customHeight="1">
      <c r="A122" s="155">
        <v>73</v>
      </c>
      <c r="B122" s="134">
        <v>17</v>
      </c>
      <c r="C122" s="134"/>
      <c r="D122" s="135" t="s">
        <v>15</v>
      </c>
      <c r="E122" s="12"/>
      <c r="F122" s="167" t="s">
        <v>17</v>
      </c>
      <c r="G122" s="167"/>
      <c r="H122" s="167"/>
      <c r="I122" s="167"/>
      <c r="J122" s="167"/>
      <c r="K122" s="167"/>
      <c r="L122" s="16"/>
      <c r="M122" s="16"/>
      <c r="N122" s="16"/>
      <c r="O122" s="16"/>
      <c r="P122" s="16"/>
    </row>
    <row r="123" spans="1:16" ht="15">
      <c r="A123" s="155"/>
      <c r="B123" s="134"/>
      <c r="C123" s="134"/>
      <c r="D123" s="135"/>
      <c r="E123" s="12"/>
      <c r="F123" s="167"/>
      <c r="G123" s="167"/>
      <c r="H123" s="167"/>
      <c r="I123" s="167"/>
      <c r="J123" s="167"/>
      <c r="K123" s="167"/>
      <c r="L123" s="16"/>
      <c r="M123" s="16"/>
      <c r="N123" s="16"/>
      <c r="O123" s="16"/>
      <c r="P123" s="16"/>
    </row>
    <row r="124" spans="1:16" ht="15">
      <c r="A124" s="155"/>
      <c r="B124" s="134"/>
      <c r="C124" s="134"/>
      <c r="D124" s="135"/>
      <c r="E124" s="12"/>
      <c r="F124" s="167"/>
      <c r="G124" s="167"/>
      <c r="H124" s="167"/>
      <c r="I124" s="167"/>
      <c r="J124" s="167"/>
      <c r="K124" s="167"/>
      <c r="L124" s="16"/>
      <c r="M124" s="16"/>
      <c r="N124" s="16"/>
      <c r="O124" s="16"/>
      <c r="P124" s="16"/>
    </row>
    <row r="125" spans="1:16" ht="25.5">
      <c r="A125" s="26">
        <v>74</v>
      </c>
      <c r="B125" s="11">
        <v>17.1</v>
      </c>
      <c r="C125" s="11"/>
      <c r="D125" s="12" t="s">
        <v>15</v>
      </c>
      <c r="E125" s="12"/>
      <c r="F125" s="12" t="s">
        <v>18</v>
      </c>
      <c r="G125" s="11"/>
      <c r="H125" s="134"/>
      <c r="I125" s="134"/>
      <c r="J125" s="17"/>
      <c r="K125" s="17"/>
      <c r="L125" s="16"/>
      <c r="M125" s="16"/>
      <c r="N125" s="16"/>
      <c r="O125" s="146"/>
      <c r="P125" s="146"/>
    </row>
    <row r="126" spans="1:16" ht="25.5">
      <c r="A126" s="26">
        <v>75</v>
      </c>
      <c r="B126" s="11">
        <v>17.2</v>
      </c>
      <c r="C126" s="11"/>
      <c r="D126" s="12" t="s">
        <v>15</v>
      </c>
      <c r="E126" s="12"/>
      <c r="F126" s="12" t="s">
        <v>20</v>
      </c>
      <c r="G126" s="11">
        <v>190</v>
      </c>
      <c r="H126" s="134">
        <v>600</v>
      </c>
      <c r="I126" s="134"/>
      <c r="J126" s="17">
        <v>5</v>
      </c>
      <c r="K126" s="17">
        <v>95</v>
      </c>
      <c r="L126" s="19"/>
      <c r="M126" s="16"/>
      <c r="N126" s="16"/>
      <c r="O126" s="19"/>
      <c r="P126" s="19"/>
    </row>
    <row r="127" spans="1:16" ht="25.5">
      <c r="A127" s="26">
        <v>76</v>
      </c>
      <c r="B127" s="11">
        <v>17.3</v>
      </c>
      <c r="C127" s="11"/>
      <c r="D127" s="12" t="s">
        <v>15</v>
      </c>
      <c r="E127" s="12"/>
      <c r="F127" s="12" t="s">
        <v>21</v>
      </c>
      <c r="G127" s="11"/>
      <c r="H127" s="134"/>
      <c r="I127" s="134"/>
      <c r="J127" s="17"/>
      <c r="K127" s="17"/>
      <c r="L127" s="16"/>
      <c r="M127" s="16"/>
      <c r="N127" s="16"/>
      <c r="O127" s="146"/>
      <c r="P127" s="146"/>
    </row>
    <row r="128" spans="1:16" ht="25.5">
      <c r="A128" s="26">
        <v>77</v>
      </c>
      <c r="B128" s="11">
        <v>17.4</v>
      </c>
      <c r="C128" s="11"/>
      <c r="D128" s="12" t="s">
        <v>15</v>
      </c>
      <c r="E128" s="12"/>
      <c r="F128" s="12" t="s">
        <v>23</v>
      </c>
      <c r="G128" s="11">
        <v>1058</v>
      </c>
      <c r="H128" s="134">
        <v>272</v>
      </c>
      <c r="I128" s="134"/>
      <c r="J128" s="17">
        <v>5</v>
      </c>
      <c r="K128" s="17">
        <v>34.19</v>
      </c>
      <c r="L128" s="16"/>
      <c r="M128" s="16"/>
      <c r="N128" s="16"/>
      <c r="O128" s="146"/>
      <c r="P128" s="146"/>
    </row>
    <row r="129" spans="1:16" ht="51">
      <c r="A129" s="26">
        <v>78</v>
      </c>
      <c r="B129" s="11">
        <v>17.5</v>
      </c>
      <c r="C129" s="11"/>
      <c r="D129" s="12" t="s">
        <v>15</v>
      </c>
      <c r="E129" s="12"/>
      <c r="F129" s="12" t="s">
        <v>25</v>
      </c>
      <c r="G129" s="11"/>
      <c r="H129" s="134"/>
      <c r="I129" s="134"/>
      <c r="J129" s="17"/>
      <c r="K129" s="17"/>
      <c r="L129" s="16"/>
      <c r="M129" s="16"/>
      <c r="N129" s="16"/>
      <c r="O129" s="146"/>
      <c r="P129" s="146"/>
    </row>
    <row r="130" spans="1:16" ht="38.25">
      <c r="A130" s="26">
        <v>79</v>
      </c>
      <c r="B130" s="11">
        <v>17.6</v>
      </c>
      <c r="C130" s="11"/>
      <c r="D130" s="12" t="s">
        <v>15</v>
      </c>
      <c r="E130" s="12"/>
      <c r="F130" s="12" t="s">
        <v>27</v>
      </c>
      <c r="G130" s="11"/>
      <c r="H130" s="134"/>
      <c r="I130" s="134"/>
      <c r="J130" s="17"/>
      <c r="K130" s="17"/>
      <c r="L130" s="16"/>
      <c r="M130" s="16"/>
      <c r="N130" s="16"/>
      <c r="O130" s="146"/>
      <c r="P130" s="146"/>
    </row>
    <row r="131" spans="1:16" ht="30">
      <c r="A131" s="26"/>
      <c r="B131" s="11"/>
      <c r="C131" s="11"/>
      <c r="D131" s="12"/>
      <c r="E131" s="12"/>
      <c r="F131" s="12"/>
      <c r="G131" s="11"/>
      <c r="H131" s="11"/>
      <c r="I131" s="11"/>
      <c r="J131" s="17" t="s">
        <v>144</v>
      </c>
      <c r="K131" s="17">
        <f>K126+K128</f>
        <v>129.19</v>
      </c>
      <c r="L131" s="16"/>
      <c r="M131" s="16"/>
      <c r="N131" s="16"/>
      <c r="O131" s="8"/>
      <c r="P131" s="8"/>
    </row>
    <row r="132" spans="1:16" ht="26.25" customHeight="1">
      <c r="A132" s="26">
        <v>80</v>
      </c>
      <c r="B132" s="11">
        <v>18</v>
      </c>
      <c r="C132" s="11"/>
      <c r="D132" s="12" t="s">
        <v>15</v>
      </c>
      <c r="E132" s="12"/>
      <c r="F132" s="135" t="s">
        <v>29</v>
      </c>
      <c r="G132" s="135"/>
      <c r="H132" s="135"/>
      <c r="I132" s="135"/>
      <c r="J132" s="135"/>
      <c r="K132" s="53"/>
      <c r="L132" s="18"/>
      <c r="M132" s="18"/>
      <c r="N132" s="18"/>
      <c r="O132" s="18"/>
      <c r="P132" s="18"/>
    </row>
    <row r="133" spans="1:16" ht="25.5">
      <c r="A133" s="26">
        <v>81</v>
      </c>
      <c r="B133" s="11">
        <v>18.1</v>
      </c>
      <c r="C133" s="11"/>
      <c r="D133" s="12" t="s">
        <v>15</v>
      </c>
      <c r="E133" s="12"/>
      <c r="F133" s="12" t="s">
        <v>18</v>
      </c>
      <c r="G133" s="11">
        <v>5</v>
      </c>
      <c r="H133" s="134">
        <v>45</v>
      </c>
      <c r="I133" s="134"/>
      <c r="J133" s="17">
        <v>5</v>
      </c>
      <c r="K133" s="17">
        <v>93.1</v>
      </c>
      <c r="L133" s="16"/>
      <c r="M133" s="16"/>
      <c r="N133" s="16"/>
      <c r="O133" s="16"/>
      <c r="P133" s="7"/>
    </row>
    <row r="134" spans="1:16" ht="25.5">
      <c r="A134" s="26">
        <v>82</v>
      </c>
      <c r="B134" s="11">
        <v>18.2</v>
      </c>
      <c r="C134" s="11"/>
      <c r="D134" s="12" t="s">
        <v>15</v>
      </c>
      <c r="E134" s="12"/>
      <c r="F134" s="12" t="s">
        <v>20</v>
      </c>
      <c r="G134" s="11"/>
      <c r="H134" s="134"/>
      <c r="I134" s="134"/>
      <c r="J134" s="17"/>
      <c r="K134" s="17"/>
      <c r="L134" s="16"/>
      <c r="M134" s="16"/>
      <c r="N134" s="16"/>
      <c r="O134" s="16"/>
      <c r="P134" s="7"/>
    </row>
    <row r="135" spans="1:16" ht="25.5">
      <c r="A135" s="26">
        <v>83</v>
      </c>
      <c r="B135" s="11">
        <v>18.3</v>
      </c>
      <c r="C135" s="11"/>
      <c r="D135" s="12" t="s">
        <v>15</v>
      </c>
      <c r="E135" s="12"/>
      <c r="F135" s="12" t="s">
        <v>21</v>
      </c>
      <c r="G135" s="11"/>
      <c r="H135" s="134"/>
      <c r="I135" s="134"/>
      <c r="J135" s="17"/>
      <c r="K135" s="17"/>
      <c r="L135" s="16"/>
      <c r="M135" s="16"/>
      <c r="N135" s="16"/>
      <c r="O135" s="16"/>
      <c r="P135" s="7"/>
    </row>
    <row r="136" spans="1:16" ht="25.5">
      <c r="A136" s="26">
        <v>84</v>
      </c>
      <c r="B136" s="11">
        <v>18.4</v>
      </c>
      <c r="C136" s="11"/>
      <c r="D136" s="12" t="s">
        <v>15</v>
      </c>
      <c r="E136" s="12"/>
      <c r="F136" s="12" t="s">
        <v>23</v>
      </c>
      <c r="G136" s="11"/>
      <c r="H136" s="134"/>
      <c r="I136" s="134"/>
      <c r="J136" s="17"/>
      <c r="K136" s="17"/>
      <c r="L136" s="16"/>
      <c r="M136" s="16"/>
      <c r="N136" s="16"/>
      <c r="O136" s="16"/>
      <c r="P136" s="7"/>
    </row>
    <row r="137" spans="1:16" ht="26.25" customHeight="1">
      <c r="A137" s="26">
        <v>85</v>
      </c>
      <c r="B137" s="11"/>
      <c r="C137" s="11"/>
      <c r="D137" s="12" t="s">
        <v>15</v>
      </c>
      <c r="E137" s="12"/>
      <c r="F137" s="135" t="s">
        <v>31</v>
      </c>
      <c r="G137" s="135"/>
      <c r="H137" s="135"/>
      <c r="I137" s="135"/>
      <c r="J137" s="135"/>
      <c r="K137" s="53"/>
      <c r="L137" s="18"/>
      <c r="M137" s="18"/>
      <c r="N137" s="18"/>
      <c r="O137" s="18"/>
      <c r="P137" s="18"/>
    </row>
    <row r="138" spans="1:16" ht="51">
      <c r="A138" s="26">
        <v>86</v>
      </c>
      <c r="B138" s="11">
        <v>18.5</v>
      </c>
      <c r="C138" s="11"/>
      <c r="D138" s="12" t="s">
        <v>15</v>
      </c>
      <c r="E138" s="12"/>
      <c r="F138" s="12" t="s">
        <v>32</v>
      </c>
      <c r="G138" s="11">
        <v>9000</v>
      </c>
      <c r="H138" s="175">
        <v>70</v>
      </c>
      <c r="I138" s="175"/>
      <c r="J138" s="17">
        <v>5</v>
      </c>
      <c r="K138" s="17">
        <v>8</v>
      </c>
      <c r="L138" s="16"/>
      <c r="M138" s="16"/>
      <c r="N138" s="19"/>
      <c r="O138" s="16"/>
      <c r="P138" s="16"/>
    </row>
    <row r="139" spans="1:16" ht="38.25">
      <c r="A139" s="26">
        <v>87</v>
      </c>
      <c r="B139" s="11">
        <v>18.6</v>
      </c>
      <c r="C139" s="11"/>
      <c r="D139" s="12" t="s">
        <v>15</v>
      </c>
      <c r="E139" s="12" t="s">
        <v>16</v>
      </c>
      <c r="F139" s="12" t="s">
        <v>27</v>
      </c>
      <c r="G139" s="11"/>
      <c r="H139" s="134"/>
      <c r="I139" s="134"/>
      <c r="J139" s="17"/>
      <c r="K139" s="17"/>
      <c r="L139" s="16"/>
      <c r="M139" s="16"/>
      <c r="N139" s="16"/>
      <c r="O139" s="16"/>
      <c r="P139" s="16"/>
    </row>
    <row r="140" spans="1:16" ht="30">
      <c r="A140" s="26"/>
      <c r="B140" s="11"/>
      <c r="C140" s="11"/>
      <c r="D140" s="12"/>
      <c r="E140" s="12"/>
      <c r="F140" s="12"/>
      <c r="G140" s="11"/>
      <c r="H140" s="11"/>
      <c r="I140" s="11"/>
      <c r="J140" s="17" t="s">
        <v>144</v>
      </c>
      <c r="K140" s="17">
        <f>K133+K138</f>
        <v>101.1</v>
      </c>
      <c r="L140" s="16"/>
      <c r="M140" s="16"/>
      <c r="N140" s="16"/>
      <c r="O140" s="16"/>
      <c r="P140" s="16"/>
    </row>
    <row r="141" spans="1:16" ht="25.5">
      <c r="A141" s="26">
        <v>88</v>
      </c>
      <c r="B141" s="11">
        <v>19</v>
      </c>
      <c r="C141" s="11"/>
      <c r="D141" s="12" t="s">
        <v>15</v>
      </c>
      <c r="E141" s="11"/>
      <c r="F141" s="135" t="s">
        <v>35</v>
      </c>
      <c r="G141" s="135"/>
      <c r="H141" s="135"/>
      <c r="I141" s="135"/>
      <c r="J141" s="135"/>
      <c r="K141" s="53"/>
      <c r="L141" s="18"/>
      <c r="M141" s="18"/>
      <c r="N141" s="18"/>
      <c r="O141" s="18"/>
      <c r="P141" s="18"/>
    </row>
    <row r="142" spans="1:16" ht="38.25">
      <c r="A142" s="26">
        <v>89</v>
      </c>
      <c r="B142" s="11">
        <v>19.1</v>
      </c>
      <c r="C142" s="11"/>
      <c r="D142" s="12" t="s">
        <v>15</v>
      </c>
      <c r="E142" s="134" t="s">
        <v>36</v>
      </c>
      <c r="F142" s="71" t="s">
        <v>178</v>
      </c>
      <c r="G142" s="69" t="s">
        <v>179</v>
      </c>
      <c r="H142" s="134">
        <v>75</v>
      </c>
      <c r="I142" s="134"/>
      <c r="J142" s="17">
        <v>5</v>
      </c>
      <c r="K142" s="17">
        <v>44.6</v>
      </c>
      <c r="L142" s="16"/>
      <c r="M142" s="19"/>
      <c r="N142" s="16"/>
      <c r="O142" s="16"/>
      <c r="P142" s="16"/>
    </row>
    <row r="143" spans="1:16" ht="25.5">
      <c r="A143" s="26">
        <v>90</v>
      </c>
      <c r="B143" s="11">
        <v>19.2</v>
      </c>
      <c r="C143" s="11"/>
      <c r="D143" s="12" t="s">
        <v>15</v>
      </c>
      <c r="E143" s="134"/>
      <c r="F143" s="12" t="s">
        <v>38</v>
      </c>
      <c r="G143" s="11">
        <v>522</v>
      </c>
      <c r="H143" s="134" t="s">
        <v>180</v>
      </c>
      <c r="I143" s="134"/>
      <c r="J143" s="17">
        <v>5</v>
      </c>
      <c r="K143" s="17">
        <v>1044</v>
      </c>
      <c r="L143" s="16"/>
      <c r="M143" s="19"/>
      <c r="N143" s="16"/>
      <c r="O143" s="16"/>
      <c r="P143" s="16"/>
    </row>
    <row r="144" spans="1:16" ht="51">
      <c r="A144" s="26">
        <v>91</v>
      </c>
      <c r="B144" s="11">
        <v>19.3</v>
      </c>
      <c r="C144" s="11"/>
      <c r="D144" s="12" t="s">
        <v>15</v>
      </c>
      <c r="E144" s="134"/>
      <c r="F144" s="12" t="s">
        <v>40</v>
      </c>
      <c r="G144" s="11">
        <v>7</v>
      </c>
      <c r="H144" s="134" t="s">
        <v>70</v>
      </c>
      <c r="I144" s="134"/>
      <c r="J144" s="17">
        <v>5</v>
      </c>
      <c r="K144" s="17">
        <v>7</v>
      </c>
      <c r="L144" s="16"/>
      <c r="M144" s="19"/>
      <c r="N144" s="16"/>
      <c r="O144" s="16"/>
      <c r="P144" s="16"/>
    </row>
    <row r="145" spans="1:16" ht="26.25" customHeight="1">
      <c r="A145" s="82">
        <v>92</v>
      </c>
      <c r="B145" s="69">
        <v>19.4</v>
      </c>
      <c r="C145" s="69"/>
      <c r="D145" s="71" t="s">
        <v>15</v>
      </c>
      <c r="E145" s="134"/>
      <c r="F145" s="12" t="s">
        <v>42</v>
      </c>
      <c r="G145" s="11">
        <v>2</v>
      </c>
      <c r="H145" s="134" t="s">
        <v>71</v>
      </c>
      <c r="I145" s="134"/>
      <c r="J145" s="21" t="s">
        <v>149</v>
      </c>
      <c r="K145" s="17">
        <v>2</v>
      </c>
      <c r="L145" s="16"/>
      <c r="M145" s="19"/>
      <c r="N145" s="16"/>
      <c r="O145" s="16"/>
      <c r="P145" s="16"/>
    </row>
    <row r="146" spans="1:16" ht="15.75" customHeight="1">
      <c r="A146" s="176">
        <v>93</v>
      </c>
      <c r="B146" s="150">
        <v>19.5</v>
      </c>
      <c r="C146" s="178"/>
      <c r="D146" s="180" t="s">
        <v>15</v>
      </c>
      <c r="E146" s="134"/>
      <c r="F146" s="83" t="s">
        <v>170</v>
      </c>
      <c r="G146" s="84">
        <v>1530</v>
      </c>
      <c r="H146" s="182">
        <v>9</v>
      </c>
      <c r="I146" s="183"/>
      <c r="J146" s="85">
        <v>5</v>
      </c>
      <c r="K146" s="92">
        <v>0.91</v>
      </c>
      <c r="L146" s="16"/>
      <c r="M146" s="19"/>
      <c r="N146" s="16"/>
      <c r="O146" s="16"/>
      <c r="P146" s="16"/>
    </row>
    <row r="147" spans="1:16" ht="51">
      <c r="A147" s="177"/>
      <c r="B147" s="153"/>
      <c r="C147" s="179"/>
      <c r="D147" s="181"/>
      <c r="E147" s="134"/>
      <c r="F147" s="71" t="s">
        <v>181</v>
      </c>
      <c r="G147" s="35">
        <v>9879</v>
      </c>
      <c r="H147" s="134">
        <v>165</v>
      </c>
      <c r="I147" s="134"/>
      <c r="J147" s="11">
        <v>5</v>
      </c>
      <c r="K147" s="17">
        <v>20.58</v>
      </c>
      <c r="L147" s="16"/>
      <c r="M147" s="19"/>
      <c r="N147" s="16"/>
      <c r="O147" s="16"/>
      <c r="P147" s="16"/>
    </row>
    <row r="148" spans="1:16" ht="30">
      <c r="A148" s="26"/>
      <c r="B148" s="11"/>
      <c r="C148" s="11"/>
      <c r="D148" s="12"/>
      <c r="E148" s="134"/>
      <c r="F148" s="12"/>
      <c r="G148" s="11"/>
      <c r="H148" s="11"/>
      <c r="I148" s="11"/>
      <c r="J148" s="17" t="s">
        <v>144</v>
      </c>
      <c r="K148" s="17">
        <f>SUM(K141:K147)</f>
        <v>1119.09</v>
      </c>
      <c r="L148" s="16"/>
      <c r="M148" s="19"/>
      <c r="N148" s="16"/>
      <c r="O148" s="16"/>
      <c r="P148" s="16"/>
    </row>
    <row r="149" spans="1:16" ht="25.5">
      <c r="A149" s="26">
        <v>94</v>
      </c>
      <c r="B149" s="11">
        <v>20</v>
      </c>
      <c r="C149" s="11"/>
      <c r="D149" s="12" t="s">
        <v>15</v>
      </c>
      <c r="E149" s="134"/>
      <c r="F149" s="135" t="s">
        <v>46</v>
      </c>
      <c r="G149" s="135"/>
      <c r="H149" s="135"/>
      <c r="I149" s="135"/>
      <c r="J149" s="135"/>
      <c r="K149" s="53"/>
      <c r="L149" s="18"/>
      <c r="M149" s="18"/>
      <c r="N149" s="18"/>
      <c r="O149" s="18"/>
      <c r="P149" s="18"/>
    </row>
    <row r="150" spans="1:16" ht="51">
      <c r="A150" s="26">
        <v>95</v>
      </c>
      <c r="B150" s="11">
        <v>20.1</v>
      </c>
      <c r="C150" s="11"/>
      <c r="D150" s="12" t="s">
        <v>15</v>
      </c>
      <c r="E150" s="134"/>
      <c r="F150" s="12" t="s">
        <v>47</v>
      </c>
      <c r="G150" s="35" t="s">
        <v>158</v>
      </c>
      <c r="H150" s="134">
        <v>74</v>
      </c>
      <c r="I150" s="134"/>
      <c r="J150" s="17">
        <v>5</v>
      </c>
      <c r="K150" s="17">
        <v>8</v>
      </c>
      <c r="L150" s="16"/>
      <c r="M150" s="18"/>
      <c r="N150" s="18"/>
      <c r="O150" s="18"/>
      <c r="P150" s="18"/>
    </row>
    <row r="151" spans="1:16" ht="63.75">
      <c r="A151" s="184">
        <v>96</v>
      </c>
      <c r="B151" s="185">
        <v>20.2</v>
      </c>
      <c r="C151" s="185"/>
      <c r="D151" s="173" t="s">
        <v>15</v>
      </c>
      <c r="E151" s="185"/>
      <c r="F151" s="12" t="s">
        <v>49</v>
      </c>
      <c r="G151" s="11">
        <v>10</v>
      </c>
      <c r="H151" s="134" t="s">
        <v>72</v>
      </c>
      <c r="I151" s="134"/>
      <c r="J151" s="17">
        <v>5</v>
      </c>
      <c r="K151" s="17">
        <v>22</v>
      </c>
      <c r="L151" s="16"/>
      <c r="M151" s="18"/>
      <c r="N151" s="18"/>
      <c r="O151" s="18"/>
      <c r="P151" s="18"/>
    </row>
    <row r="152" spans="1:16" ht="32.25" customHeight="1">
      <c r="A152" s="177"/>
      <c r="B152" s="186"/>
      <c r="C152" s="186"/>
      <c r="D152" s="174"/>
      <c r="E152" s="186"/>
      <c r="F152" s="71" t="s">
        <v>182</v>
      </c>
      <c r="G152" s="69" t="s">
        <v>183</v>
      </c>
      <c r="H152" s="136">
        <v>269</v>
      </c>
      <c r="I152" s="137"/>
      <c r="J152" s="17">
        <v>5</v>
      </c>
      <c r="K152" s="17">
        <v>70</v>
      </c>
      <c r="L152" s="16"/>
      <c r="M152" s="18"/>
      <c r="N152" s="18"/>
      <c r="O152" s="18"/>
      <c r="P152" s="18"/>
    </row>
    <row r="153" spans="1:16" ht="30" customHeight="1">
      <c r="A153" s="26"/>
      <c r="B153" s="11"/>
      <c r="C153" s="11"/>
      <c r="D153" s="12"/>
      <c r="E153" s="11"/>
      <c r="F153" s="12"/>
      <c r="G153" s="11"/>
      <c r="H153" s="11"/>
      <c r="I153" s="136" t="s">
        <v>142</v>
      </c>
      <c r="J153" s="137"/>
      <c r="K153" s="40">
        <f>SUM(K149:K152)</f>
        <v>100</v>
      </c>
      <c r="L153" s="16"/>
      <c r="M153" s="18"/>
      <c r="N153" s="18"/>
      <c r="O153" s="18"/>
      <c r="P153" s="18"/>
    </row>
    <row r="154" spans="1:16" ht="45">
      <c r="A154" s="26"/>
      <c r="B154" s="11"/>
      <c r="C154" s="11"/>
      <c r="D154" s="12"/>
      <c r="E154" s="11"/>
      <c r="F154" s="12"/>
      <c r="G154" s="11"/>
      <c r="H154" s="11"/>
      <c r="I154" s="17"/>
      <c r="J154" s="17" t="s">
        <v>261</v>
      </c>
      <c r="K154" s="40">
        <f>K131+K140+K148+K153</f>
        <v>1449.3799999999999</v>
      </c>
      <c r="L154" s="16"/>
      <c r="M154" s="18"/>
      <c r="N154" s="18"/>
      <c r="O154" s="18"/>
      <c r="P154" s="18"/>
    </row>
    <row r="155" spans="1:16" ht="15">
      <c r="A155" s="3"/>
      <c r="B155" s="3"/>
      <c r="C155" s="3"/>
      <c r="D155" s="3"/>
      <c r="E155" s="3"/>
      <c r="F155" s="3"/>
      <c r="G155" s="3"/>
      <c r="H155" s="3"/>
      <c r="I155" s="3"/>
      <c r="J155" s="3"/>
      <c r="L155" s="3"/>
      <c r="M155" s="3"/>
      <c r="N155" s="3"/>
      <c r="O155" s="3"/>
      <c r="P155" s="23"/>
    </row>
    <row r="156" spans="1:16" ht="15.75">
      <c r="A156" s="4"/>
      <c r="P156" s="19"/>
    </row>
    <row r="157" spans="1:16" ht="15.75">
      <c r="A157" s="4"/>
      <c r="P157" s="19"/>
    </row>
    <row r="158" spans="1:16" ht="15.75">
      <c r="A158" s="4"/>
      <c r="P158" s="19"/>
    </row>
    <row r="159" spans="1:16" ht="15.75">
      <c r="A159" s="6" t="s">
        <v>73</v>
      </c>
      <c r="P159" s="19"/>
    </row>
    <row r="160" spans="1:16" ht="15.75">
      <c r="A160" s="6" t="s">
        <v>74</v>
      </c>
      <c r="P160" s="19"/>
    </row>
    <row r="161" spans="1:16" ht="15">
      <c r="A161" s="11"/>
      <c r="B161" s="134" t="s">
        <v>2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P161" s="19"/>
    </row>
    <row r="162" spans="1:16" ht="165">
      <c r="A162" s="26" t="s">
        <v>3</v>
      </c>
      <c r="B162" s="11" t="s">
        <v>60</v>
      </c>
      <c r="C162" s="11" t="s">
        <v>5</v>
      </c>
      <c r="D162" s="11" t="s">
        <v>6</v>
      </c>
      <c r="E162" s="11" t="s">
        <v>7</v>
      </c>
      <c r="F162" s="11" t="s">
        <v>8</v>
      </c>
      <c r="G162" s="11" t="s">
        <v>9</v>
      </c>
      <c r="H162" s="134" t="s">
        <v>10</v>
      </c>
      <c r="I162" s="134"/>
      <c r="J162" s="11" t="s">
        <v>61</v>
      </c>
      <c r="K162" s="11" t="s">
        <v>62</v>
      </c>
      <c r="P162" s="19"/>
    </row>
    <row r="163" spans="1:11" ht="15" customHeight="1">
      <c r="A163" s="187">
        <v>97</v>
      </c>
      <c r="B163" s="134">
        <v>17</v>
      </c>
      <c r="C163" s="134" t="s">
        <v>75</v>
      </c>
      <c r="D163" s="135" t="s">
        <v>15</v>
      </c>
      <c r="E163" s="12"/>
      <c r="F163" s="134" t="s">
        <v>17</v>
      </c>
      <c r="G163" s="134"/>
      <c r="H163" s="134"/>
      <c r="I163" s="134"/>
      <c r="J163" s="134"/>
      <c r="K163" s="17"/>
    </row>
    <row r="164" spans="1:11" ht="15">
      <c r="A164" s="187"/>
      <c r="B164" s="134"/>
      <c r="C164" s="134"/>
      <c r="D164" s="135"/>
      <c r="E164" s="12"/>
      <c r="F164" s="134"/>
      <c r="G164" s="134"/>
      <c r="H164" s="134"/>
      <c r="I164" s="134"/>
      <c r="J164" s="134"/>
      <c r="K164" s="17"/>
    </row>
    <row r="165" spans="1:11" ht="25.5">
      <c r="A165" s="61">
        <v>98</v>
      </c>
      <c r="B165" s="11">
        <v>17.1</v>
      </c>
      <c r="C165" s="11"/>
      <c r="D165" s="12" t="s">
        <v>15</v>
      </c>
      <c r="E165" s="12"/>
      <c r="F165" s="12" t="s">
        <v>18</v>
      </c>
      <c r="G165" s="11"/>
      <c r="H165" s="134"/>
      <c r="I165" s="134"/>
      <c r="J165" s="17"/>
      <c r="K165" s="11"/>
    </row>
    <row r="166" spans="1:11" ht="25.5">
      <c r="A166" s="61">
        <v>99</v>
      </c>
      <c r="B166" s="11">
        <v>17.2</v>
      </c>
      <c r="C166" s="11"/>
      <c r="D166" s="12" t="s">
        <v>15</v>
      </c>
      <c r="E166" s="12"/>
      <c r="F166" s="12" t="s">
        <v>20</v>
      </c>
      <c r="G166" s="11">
        <v>6</v>
      </c>
      <c r="H166" s="134" t="s">
        <v>76</v>
      </c>
      <c r="I166" s="134"/>
      <c r="J166" s="17">
        <v>5</v>
      </c>
      <c r="K166" s="11">
        <v>40</v>
      </c>
    </row>
    <row r="167" spans="1:11" ht="25.5">
      <c r="A167" s="61">
        <v>100</v>
      </c>
      <c r="B167" s="11">
        <v>17.3</v>
      </c>
      <c r="C167" s="11"/>
      <c r="D167" s="12" t="s">
        <v>15</v>
      </c>
      <c r="E167" s="12"/>
      <c r="F167" s="12" t="s">
        <v>21</v>
      </c>
      <c r="G167" s="11"/>
      <c r="H167" s="134"/>
      <c r="I167" s="134"/>
      <c r="J167" s="17"/>
      <c r="K167" s="11"/>
    </row>
    <row r="168" spans="1:11" ht="25.5">
      <c r="A168" s="61">
        <v>101</v>
      </c>
      <c r="B168" s="11">
        <v>17.4</v>
      </c>
      <c r="C168" s="11"/>
      <c r="D168" s="12" t="s">
        <v>15</v>
      </c>
      <c r="E168" s="12"/>
      <c r="F168" s="12" t="s">
        <v>23</v>
      </c>
      <c r="G168" s="11">
        <v>200</v>
      </c>
      <c r="H168" s="134" t="s">
        <v>77</v>
      </c>
      <c r="I168" s="134"/>
      <c r="J168" s="11" t="s">
        <v>149</v>
      </c>
      <c r="K168" s="11">
        <v>4</v>
      </c>
    </row>
    <row r="169" spans="1:11" ht="15.75" customHeight="1">
      <c r="A169" s="205">
        <v>102</v>
      </c>
      <c r="B169" s="185">
        <v>17.5</v>
      </c>
      <c r="C169" s="185"/>
      <c r="D169" s="173" t="s">
        <v>15</v>
      </c>
      <c r="E169" s="173"/>
      <c r="F169" s="71" t="s">
        <v>184</v>
      </c>
      <c r="G169" s="69">
        <v>8500</v>
      </c>
      <c r="H169" s="136">
        <v>115</v>
      </c>
      <c r="I169" s="137"/>
      <c r="J169" s="69">
        <v>4</v>
      </c>
      <c r="K169" s="69">
        <v>7.58</v>
      </c>
    </row>
    <row r="170" spans="1:11" ht="15.75" customHeight="1">
      <c r="A170" s="206"/>
      <c r="B170" s="197"/>
      <c r="C170" s="197"/>
      <c r="D170" s="196"/>
      <c r="E170" s="196"/>
      <c r="F170" s="71" t="s">
        <v>185</v>
      </c>
      <c r="G170" s="69">
        <v>250</v>
      </c>
      <c r="H170" s="136">
        <v>234</v>
      </c>
      <c r="I170" s="137"/>
      <c r="J170" s="69">
        <v>4</v>
      </c>
      <c r="K170" s="69">
        <v>87.5</v>
      </c>
    </row>
    <row r="171" spans="1:11" ht="15.75" customHeight="1">
      <c r="A171" s="206"/>
      <c r="B171" s="197"/>
      <c r="C171" s="197"/>
      <c r="D171" s="196"/>
      <c r="E171" s="196"/>
      <c r="F171" s="71" t="s">
        <v>174</v>
      </c>
      <c r="G171" s="69">
        <v>134000</v>
      </c>
      <c r="H171" s="136">
        <v>1618</v>
      </c>
      <c r="I171" s="137"/>
      <c r="J171" s="69">
        <v>4</v>
      </c>
      <c r="K171" s="69">
        <v>192.82</v>
      </c>
    </row>
    <row r="172" spans="1:11" ht="51">
      <c r="A172" s="207"/>
      <c r="B172" s="186"/>
      <c r="C172" s="186"/>
      <c r="D172" s="174"/>
      <c r="E172" s="174"/>
      <c r="F172" s="12" t="s">
        <v>25</v>
      </c>
      <c r="G172" s="35" t="s">
        <v>159</v>
      </c>
      <c r="H172" s="134" t="s">
        <v>78</v>
      </c>
      <c r="I172" s="134"/>
      <c r="J172" s="11" t="s">
        <v>149</v>
      </c>
      <c r="K172" s="11">
        <v>25</v>
      </c>
    </row>
    <row r="173" spans="1:11" ht="38.25">
      <c r="A173" s="61">
        <v>103</v>
      </c>
      <c r="B173" s="11">
        <v>17.6</v>
      </c>
      <c r="C173" s="11"/>
      <c r="D173" s="12" t="s">
        <v>15</v>
      </c>
      <c r="E173" s="12"/>
      <c r="F173" s="12" t="s">
        <v>27</v>
      </c>
      <c r="G173" s="11">
        <v>25</v>
      </c>
      <c r="H173" s="134" t="s">
        <v>79</v>
      </c>
      <c r="I173" s="134"/>
      <c r="J173" s="17"/>
      <c r="K173" s="11">
        <v>2</v>
      </c>
    </row>
    <row r="174" spans="1:11" ht="30">
      <c r="A174" s="61"/>
      <c r="B174" s="11"/>
      <c r="C174" s="11"/>
      <c r="D174" s="12"/>
      <c r="E174" s="12"/>
      <c r="F174" s="12"/>
      <c r="G174" s="11"/>
      <c r="H174" s="11"/>
      <c r="I174" s="11"/>
      <c r="J174" s="90" t="s">
        <v>144</v>
      </c>
      <c r="K174" s="97">
        <f>SUM(K165:K173)</f>
        <v>358.9</v>
      </c>
    </row>
    <row r="175" spans="1:11" ht="26.25" customHeight="1">
      <c r="A175" s="61">
        <v>104</v>
      </c>
      <c r="B175" s="11">
        <v>18</v>
      </c>
      <c r="C175" s="11"/>
      <c r="D175" s="12" t="s">
        <v>15</v>
      </c>
      <c r="E175" s="12"/>
      <c r="F175" s="135" t="s">
        <v>29</v>
      </c>
      <c r="G175" s="135"/>
      <c r="H175" s="135"/>
      <c r="I175" s="135"/>
      <c r="J175" s="135"/>
      <c r="K175" s="53"/>
    </row>
    <row r="176" spans="1:11" ht="25.5">
      <c r="A176" s="61">
        <v>105</v>
      </c>
      <c r="B176" s="11">
        <v>18.1</v>
      </c>
      <c r="C176" s="11"/>
      <c r="D176" s="12" t="s">
        <v>15</v>
      </c>
      <c r="E176" s="12"/>
      <c r="F176" s="12" t="s">
        <v>18</v>
      </c>
      <c r="G176" s="11">
        <v>2</v>
      </c>
      <c r="H176" s="134" t="s">
        <v>80</v>
      </c>
      <c r="I176" s="134"/>
      <c r="J176" s="17">
        <v>5</v>
      </c>
      <c r="K176" s="11">
        <v>6</v>
      </c>
    </row>
    <row r="177" spans="1:11" ht="25.5">
      <c r="A177" s="61">
        <v>106</v>
      </c>
      <c r="B177" s="11">
        <v>18.2</v>
      </c>
      <c r="C177" s="11"/>
      <c r="D177" s="12" t="s">
        <v>15</v>
      </c>
      <c r="E177" s="12"/>
      <c r="F177" s="12" t="s">
        <v>20</v>
      </c>
      <c r="G177" s="11">
        <v>2</v>
      </c>
      <c r="H177" s="134" t="s">
        <v>33</v>
      </c>
      <c r="I177" s="134"/>
      <c r="J177" s="17">
        <v>5</v>
      </c>
      <c r="K177" s="11">
        <v>4</v>
      </c>
    </row>
    <row r="178" spans="1:11" ht="25.5">
      <c r="A178" s="61">
        <v>107</v>
      </c>
      <c r="B178" s="11">
        <v>18.3</v>
      </c>
      <c r="C178" s="11"/>
      <c r="D178" s="12" t="s">
        <v>15</v>
      </c>
      <c r="E178" s="12"/>
      <c r="F178" s="12" t="s">
        <v>21</v>
      </c>
      <c r="G178" s="11"/>
      <c r="H178" s="134"/>
      <c r="I178" s="134"/>
      <c r="J178" s="17"/>
      <c r="K178" s="11"/>
    </row>
    <row r="179" spans="1:11" ht="25.5">
      <c r="A179" s="61">
        <v>108</v>
      </c>
      <c r="B179" s="11">
        <v>18.4</v>
      </c>
      <c r="C179" s="11"/>
      <c r="D179" s="12" t="s">
        <v>15</v>
      </c>
      <c r="E179" s="12"/>
      <c r="F179" s="12" t="s">
        <v>23</v>
      </c>
      <c r="G179" s="11"/>
      <c r="H179" s="134"/>
      <c r="I179" s="134"/>
      <c r="J179" s="17"/>
      <c r="K179" s="11"/>
    </row>
    <row r="180" spans="1:11" ht="26.25" customHeight="1">
      <c r="A180" s="61">
        <v>109</v>
      </c>
      <c r="B180" s="11"/>
      <c r="C180" s="11"/>
      <c r="D180" s="12" t="s">
        <v>15</v>
      </c>
      <c r="E180" s="12"/>
      <c r="F180" s="135" t="s">
        <v>31</v>
      </c>
      <c r="G180" s="135"/>
      <c r="H180" s="135"/>
      <c r="I180" s="135"/>
      <c r="J180" s="135"/>
      <c r="K180" s="53"/>
    </row>
    <row r="181" spans="1:11" ht="30">
      <c r="A181" s="155">
        <v>110</v>
      </c>
      <c r="B181" s="134">
        <v>18.5</v>
      </c>
      <c r="C181" s="134"/>
      <c r="D181" s="135" t="s">
        <v>15</v>
      </c>
      <c r="E181" s="12"/>
      <c r="F181" s="135" t="s">
        <v>81</v>
      </c>
      <c r="G181" s="11" t="s">
        <v>82</v>
      </c>
      <c r="H181" s="134" t="s">
        <v>83</v>
      </c>
      <c r="I181" s="188"/>
      <c r="J181" s="17">
        <v>5</v>
      </c>
      <c r="K181" s="11">
        <v>25</v>
      </c>
    </row>
    <row r="182" spans="1:11" ht="45">
      <c r="A182" s="155"/>
      <c r="B182" s="134"/>
      <c r="C182" s="134"/>
      <c r="D182" s="135"/>
      <c r="E182" s="12"/>
      <c r="F182" s="135"/>
      <c r="G182" s="69" t="s">
        <v>186</v>
      </c>
      <c r="H182" s="134" t="s">
        <v>84</v>
      </c>
      <c r="I182" s="188"/>
      <c r="J182" s="17">
        <v>5</v>
      </c>
      <c r="K182" s="11">
        <v>40</v>
      </c>
    </row>
    <row r="183" spans="1:11" ht="38.25">
      <c r="A183" s="26">
        <v>111</v>
      </c>
      <c r="B183" s="11">
        <v>18.6</v>
      </c>
      <c r="C183" s="11"/>
      <c r="D183" s="12" t="s">
        <v>15</v>
      </c>
      <c r="E183" s="12" t="s">
        <v>16</v>
      </c>
      <c r="F183" s="12" t="s">
        <v>27</v>
      </c>
      <c r="G183" s="11"/>
      <c r="H183" s="134"/>
      <c r="I183" s="134"/>
      <c r="J183" s="17"/>
      <c r="K183" s="17"/>
    </row>
    <row r="184" spans="1:11" ht="30">
      <c r="A184" s="26"/>
      <c r="B184" s="11"/>
      <c r="C184" s="11"/>
      <c r="D184" s="12"/>
      <c r="E184" s="12"/>
      <c r="F184" s="12"/>
      <c r="G184" s="11"/>
      <c r="H184" s="11"/>
      <c r="I184" s="11"/>
      <c r="J184" s="90" t="s">
        <v>144</v>
      </c>
      <c r="K184" s="90">
        <f>SUM(K175:K183)</f>
        <v>75</v>
      </c>
    </row>
    <row r="185" spans="1:11" ht="25.5">
      <c r="A185" s="26">
        <v>112</v>
      </c>
      <c r="B185" s="11">
        <v>19</v>
      </c>
      <c r="C185" s="11"/>
      <c r="D185" s="12" t="s">
        <v>15</v>
      </c>
      <c r="E185" s="11"/>
      <c r="F185" s="135" t="s">
        <v>35</v>
      </c>
      <c r="G185" s="135"/>
      <c r="H185" s="135"/>
      <c r="I185" s="135"/>
      <c r="J185" s="135"/>
      <c r="K185" s="53"/>
    </row>
    <row r="186" spans="1:11" ht="30">
      <c r="A186" s="26">
        <v>113</v>
      </c>
      <c r="B186" s="11">
        <v>19.1</v>
      </c>
      <c r="C186" s="11"/>
      <c r="D186" s="12" t="s">
        <v>15</v>
      </c>
      <c r="E186" s="134" t="s">
        <v>36</v>
      </c>
      <c r="F186" s="12" t="s">
        <v>37</v>
      </c>
      <c r="G186" s="35" t="s">
        <v>160</v>
      </c>
      <c r="H186" s="134" t="s">
        <v>85</v>
      </c>
      <c r="I186" s="134"/>
      <c r="J186" s="17" t="s">
        <v>86</v>
      </c>
      <c r="K186" s="69">
        <v>50</v>
      </c>
    </row>
    <row r="187" spans="1:11" ht="30">
      <c r="A187" s="155">
        <v>114</v>
      </c>
      <c r="B187" s="134">
        <v>19.2</v>
      </c>
      <c r="C187" s="134"/>
      <c r="D187" s="135" t="s">
        <v>15</v>
      </c>
      <c r="E187" s="134"/>
      <c r="F187" s="135" t="s">
        <v>38</v>
      </c>
      <c r="G187" s="35" t="s">
        <v>161</v>
      </c>
      <c r="H187" s="134" t="s">
        <v>88</v>
      </c>
      <c r="I187" s="134"/>
      <c r="J187" s="17" t="s">
        <v>86</v>
      </c>
      <c r="K187" s="134">
        <v>13</v>
      </c>
    </row>
    <row r="188" spans="1:11" ht="15">
      <c r="A188" s="155"/>
      <c r="B188" s="134"/>
      <c r="C188" s="134"/>
      <c r="D188" s="135"/>
      <c r="E188" s="134"/>
      <c r="F188" s="135"/>
      <c r="G188" s="11" t="s">
        <v>87</v>
      </c>
      <c r="H188" s="134"/>
      <c r="I188" s="134"/>
      <c r="J188" s="17"/>
      <c r="K188" s="134"/>
    </row>
    <row r="189" spans="1:11" ht="60.75" customHeight="1">
      <c r="A189" s="155">
        <v>115</v>
      </c>
      <c r="B189" s="134">
        <v>19.3</v>
      </c>
      <c r="C189" s="134"/>
      <c r="D189" s="135" t="s">
        <v>15</v>
      </c>
      <c r="E189" s="134"/>
      <c r="F189" s="135" t="s">
        <v>40</v>
      </c>
      <c r="G189" s="11" t="s">
        <v>89</v>
      </c>
      <c r="H189" s="134"/>
      <c r="I189" s="134"/>
      <c r="J189" s="17">
        <v>5</v>
      </c>
      <c r="K189" s="134">
        <v>16.51</v>
      </c>
    </row>
    <row r="190" spans="1:11" ht="15">
      <c r="A190" s="155"/>
      <c r="B190" s="134"/>
      <c r="C190" s="134"/>
      <c r="D190" s="135"/>
      <c r="E190" s="134"/>
      <c r="F190" s="135"/>
      <c r="G190" s="11" t="s">
        <v>90</v>
      </c>
      <c r="H190" s="134"/>
      <c r="I190" s="134"/>
      <c r="J190" s="17"/>
      <c r="K190" s="134"/>
    </row>
    <row r="191" spans="1:11" ht="60">
      <c r="A191" s="26">
        <v>116</v>
      </c>
      <c r="B191" s="11">
        <v>19.4</v>
      </c>
      <c r="C191" s="11"/>
      <c r="D191" s="12" t="s">
        <v>15</v>
      </c>
      <c r="E191" s="134"/>
      <c r="F191" s="86" t="s">
        <v>233</v>
      </c>
      <c r="G191" s="93" t="s">
        <v>232</v>
      </c>
      <c r="H191" s="194">
        <v>600</v>
      </c>
      <c r="I191" s="194"/>
      <c r="J191" s="94" t="s">
        <v>149</v>
      </c>
      <c r="K191" s="93">
        <v>318</v>
      </c>
    </row>
    <row r="192" spans="1:11" ht="15">
      <c r="A192" s="155">
        <v>117</v>
      </c>
      <c r="B192" s="134">
        <v>19.5</v>
      </c>
      <c r="C192" s="134"/>
      <c r="D192" s="135" t="s">
        <v>15</v>
      </c>
      <c r="E192" s="134"/>
      <c r="F192" s="189" t="s">
        <v>230</v>
      </c>
      <c r="G192" s="194" t="s">
        <v>231</v>
      </c>
      <c r="H192" s="194" t="s">
        <v>228</v>
      </c>
      <c r="I192" s="194"/>
      <c r="J192" s="194" t="s">
        <v>149</v>
      </c>
      <c r="K192" s="194">
        <v>0.39</v>
      </c>
    </row>
    <row r="193" spans="1:11" ht="15">
      <c r="A193" s="155"/>
      <c r="B193" s="134"/>
      <c r="C193" s="134"/>
      <c r="D193" s="135"/>
      <c r="E193" s="134"/>
      <c r="F193" s="189"/>
      <c r="G193" s="194"/>
      <c r="H193" s="194"/>
      <c r="I193" s="194"/>
      <c r="J193" s="194"/>
      <c r="K193" s="194"/>
    </row>
    <row r="194" spans="1:11" ht="15">
      <c r="A194" s="155"/>
      <c r="B194" s="134"/>
      <c r="C194" s="134"/>
      <c r="D194" s="135"/>
      <c r="E194" s="134"/>
      <c r="F194" s="189"/>
      <c r="G194" s="194"/>
      <c r="H194" s="194"/>
      <c r="I194" s="194"/>
      <c r="J194" s="194"/>
      <c r="K194" s="194"/>
    </row>
    <row r="195" spans="1:11" ht="60">
      <c r="A195" s="155"/>
      <c r="B195" s="134"/>
      <c r="C195" s="134"/>
      <c r="D195" s="135"/>
      <c r="E195" s="134"/>
      <c r="F195" s="86"/>
      <c r="G195" s="93" t="s">
        <v>229</v>
      </c>
      <c r="H195" s="199">
        <v>250</v>
      </c>
      <c r="I195" s="200"/>
      <c r="J195" s="93" t="s">
        <v>192</v>
      </c>
      <c r="K195" s="95">
        <v>72</v>
      </c>
    </row>
    <row r="196" spans="1:11" ht="60">
      <c r="A196" s="155"/>
      <c r="B196" s="134"/>
      <c r="C196" s="134"/>
      <c r="D196" s="135"/>
      <c r="E196" s="134"/>
      <c r="F196" s="12"/>
      <c r="G196" s="11" t="s">
        <v>91</v>
      </c>
      <c r="H196" s="134" t="s">
        <v>92</v>
      </c>
      <c r="I196" s="134"/>
      <c r="J196" s="17" t="s">
        <v>149</v>
      </c>
      <c r="K196" s="69">
        <v>7.2</v>
      </c>
    </row>
    <row r="197" spans="1:11" ht="30">
      <c r="A197" s="26"/>
      <c r="B197" s="11"/>
      <c r="C197" s="11"/>
      <c r="D197" s="12"/>
      <c r="E197" s="134"/>
      <c r="F197" s="12"/>
      <c r="G197" s="11"/>
      <c r="H197" s="11"/>
      <c r="I197" s="11"/>
      <c r="J197" s="90" t="s">
        <v>144</v>
      </c>
      <c r="K197" s="97">
        <f>SUM(K185:K196)</f>
        <v>477.09999999999997</v>
      </c>
    </row>
    <row r="198" spans="1:11" ht="25.5">
      <c r="A198" s="26">
        <v>118</v>
      </c>
      <c r="B198" s="11">
        <v>20</v>
      </c>
      <c r="C198" s="11"/>
      <c r="D198" s="12" t="s">
        <v>15</v>
      </c>
      <c r="E198" s="134"/>
      <c r="F198" s="135" t="s">
        <v>46</v>
      </c>
      <c r="G198" s="135"/>
      <c r="H198" s="135"/>
      <c r="I198" s="135"/>
      <c r="J198" s="135"/>
      <c r="K198" s="53"/>
    </row>
    <row r="199" spans="1:11" ht="48" customHeight="1">
      <c r="A199" s="155">
        <v>119</v>
      </c>
      <c r="B199" s="134">
        <v>20.1</v>
      </c>
      <c r="C199" s="134"/>
      <c r="D199" s="135" t="s">
        <v>15</v>
      </c>
      <c r="E199" s="134"/>
      <c r="F199" s="135" t="s">
        <v>47</v>
      </c>
      <c r="G199" s="11" t="s">
        <v>93</v>
      </c>
      <c r="H199" s="134" t="s">
        <v>95</v>
      </c>
      <c r="I199" s="134"/>
      <c r="J199" s="17" t="s">
        <v>86</v>
      </c>
      <c r="K199" s="134">
        <v>138.24</v>
      </c>
    </row>
    <row r="200" spans="1:11" ht="15">
      <c r="A200" s="155"/>
      <c r="B200" s="134"/>
      <c r="C200" s="134"/>
      <c r="D200" s="135"/>
      <c r="E200" s="134"/>
      <c r="F200" s="135"/>
      <c r="G200" s="11" t="s">
        <v>94</v>
      </c>
      <c r="H200" s="134"/>
      <c r="I200" s="134"/>
      <c r="J200" s="17"/>
      <c r="K200" s="134"/>
    </row>
    <row r="201" spans="1:11" ht="73.5" customHeight="1">
      <c r="A201" s="155">
        <v>120</v>
      </c>
      <c r="B201" s="134">
        <v>20.2</v>
      </c>
      <c r="C201" s="134"/>
      <c r="D201" s="135" t="s">
        <v>15</v>
      </c>
      <c r="E201" s="134"/>
      <c r="F201" s="135" t="s">
        <v>49</v>
      </c>
      <c r="G201" s="134" t="s">
        <v>96</v>
      </c>
      <c r="H201" s="134"/>
      <c r="I201" s="134"/>
      <c r="J201" s="17" t="s">
        <v>86</v>
      </c>
      <c r="K201" s="134">
        <v>5</v>
      </c>
    </row>
    <row r="202" spans="1:11" ht="15">
      <c r="A202" s="155"/>
      <c r="B202" s="134"/>
      <c r="C202" s="134"/>
      <c r="D202" s="135"/>
      <c r="E202" s="134"/>
      <c r="F202" s="135"/>
      <c r="G202" s="134"/>
      <c r="H202" s="134"/>
      <c r="I202" s="134"/>
      <c r="J202" s="17"/>
      <c r="K202" s="134"/>
    </row>
    <row r="203" spans="1:11" ht="30">
      <c r="A203" s="155"/>
      <c r="B203" s="134"/>
      <c r="C203" s="134"/>
      <c r="D203" s="135"/>
      <c r="E203" s="134"/>
      <c r="F203" s="12"/>
      <c r="G203" s="11"/>
      <c r="H203" s="11"/>
      <c r="I203" s="11"/>
      <c r="J203" s="90" t="s">
        <v>144</v>
      </c>
      <c r="K203" s="97">
        <f>SUM(K198:K202)</f>
        <v>143.24</v>
      </c>
    </row>
    <row r="204" spans="1:11" ht="60">
      <c r="A204" s="26"/>
      <c r="B204" s="11"/>
      <c r="C204" s="11"/>
      <c r="D204" s="12"/>
      <c r="E204" s="11"/>
      <c r="F204" s="12"/>
      <c r="G204" s="11"/>
      <c r="H204" s="11"/>
      <c r="I204" s="11"/>
      <c r="J204" s="97" t="s">
        <v>148</v>
      </c>
      <c r="K204" s="89">
        <f>K174+K184+K197+K203</f>
        <v>1054.24</v>
      </c>
    </row>
    <row r="205" spans="1:10" ht="15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ht="15.75">
      <c r="A206" s="4"/>
    </row>
    <row r="207" ht="15.75">
      <c r="A207" s="6" t="s">
        <v>1</v>
      </c>
    </row>
    <row r="208" ht="15.75">
      <c r="A208" s="6" t="s">
        <v>145</v>
      </c>
    </row>
    <row r="209" spans="1:11" ht="15">
      <c r="A209" s="11"/>
      <c r="B209" s="165" t="s">
        <v>2</v>
      </c>
      <c r="C209" s="165"/>
      <c r="D209" s="165"/>
      <c r="E209" s="165"/>
      <c r="F209" s="165"/>
      <c r="G209" s="165"/>
      <c r="H209" s="165"/>
      <c r="I209" s="165"/>
      <c r="J209" s="165"/>
      <c r="K209" s="165"/>
    </row>
    <row r="210" spans="1:13" ht="165">
      <c r="A210" s="26" t="s">
        <v>3</v>
      </c>
      <c r="B210" s="11" t="s">
        <v>60</v>
      </c>
      <c r="C210" s="11" t="s">
        <v>5</v>
      </c>
      <c r="D210" s="11" t="s">
        <v>6</v>
      </c>
      <c r="E210" s="11" t="s">
        <v>7</v>
      </c>
      <c r="F210" s="11" t="s">
        <v>8</v>
      </c>
      <c r="G210" s="11" t="s">
        <v>9</v>
      </c>
      <c r="H210" s="134" t="s">
        <v>10</v>
      </c>
      <c r="I210" s="134"/>
      <c r="J210" s="11" t="s">
        <v>61</v>
      </c>
      <c r="K210" s="11" t="s">
        <v>62</v>
      </c>
      <c r="M210" t="s">
        <v>143</v>
      </c>
    </row>
    <row r="211" spans="1:11" ht="15" customHeight="1">
      <c r="A211" s="155">
        <v>121</v>
      </c>
      <c r="B211" s="134">
        <v>17</v>
      </c>
      <c r="C211" s="134" t="s">
        <v>97</v>
      </c>
      <c r="D211" s="135" t="s">
        <v>15</v>
      </c>
      <c r="E211" s="12"/>
      <c r="F211" s="134" t="s">
        <v>17</v>
      </c>
      <c r="G211" s="134"/>
      <c r="H211" s="134"/>
      <c r="I211" s="134"/>
      <c r="J211" s="134"/>
      <c r="K211" s="134"/>
    </row>
    <row r="212" spans="1:11" ht="15">
      <c r="A212" s="155"/>
      <c r="B212" s="134"/>
      <c r="C212" s="134"/>
      <c r="D212" s="135"/>
      <c r="E212" s="12"/>
      <c r="F212" s="134"/>
      <c r="G212" s="134"/>
      <c r="H212" s="134"/>
      <c r="I212" s="134"/>
      <c r="J212" s="134"/>
      <c r="K212" s="134"/>
    </row>
    <row r="213" spans="1:11" ht="15">
      <c r="A213" s="155"/>
      <c r="B213" s="134"/>
      <c r="C213" s="134"/>
      <c r="D213" s="135"/>
      <c r="E213" s="12"/>
      <c r="F213" s="134"/>
      <c r="G213" s="134"/>
      <c r="H213" s="134"/>
      <c r="I213" s="134"/>
      <c r="J213" s="134"/>
      <c r="K213" s="134"/>
    </row>
    <row r="214" spans="1:11" ht="25.5">
      <c r="A214" s="26">
        <v>122</v>
      </c>
      <c r="B214" s="11">
        <v>17.1</v>
      </c>
      <c r="C214" s="11"/>
      <c r="D214" s="12" t="s">
        <v>15</v>
      </c>
      <c r="E214" s="12"/>
      <c r="F214" s="12" t="s">
        <v>18</v>
      </c>
      <c r="G214" s="11">
        <v>6</v>
      </c>
      <c r="H214" s="11" t="s">
        <v>98</v>
      </c>
      <c r="I214" s="134">
        <v>5</v>
      </c>
      <c r="J214" s="134"/>
      <c r="K214" s="11">
        <v>20</v>
      </c>
    </row>
    <row r="215" spans="1:11" ht="25.5">
      <c r="A215" s="26">
        <v>123</v>
      </c>
      <c r="B215" s="11">
        <v>17.2</v>
      </c>
      <c r="C215" s="11"/>
      <c r="D215" s="12" t="s">
        <v>15</v>
      </c>
      <c r="E215" s="12"/>
      <c r="F215" s="12" t="s">
        <v>20</v>
      </c>
      <c r="G215" s="11">
        <v>244</v>
      </c>
      <c r="H215" s="11">
        <v>264</v>
      </c>
      <c r="I215" s="134" t="s">
        <v>149</v>
      </c>
      <c r="J215" s="134"/>
      <c r="K215" s="11">
        <v>99</v>
      </c>
    </row>
    <row r="216" spans="1:11" ht="25.5">
      <c r="A216" s="26">
        <v>124</v>
      </c>
      <c r="B216" s="11">
        <v>17.3</v>
      </c>
      <c r="C216" s="11"/>
      <c r="D216" s="12" t="s">
        <v>15</v>
      </c>
      <c r="E216" s="12"/>
      <c r="F216" s="12" t="s">
        <v>21</v>
      </c>
      <c r="G216" s="11">
        <v>0</v>
      </c>
      <c r="H216" s="11">
        <v>0</v>
      </c>
      <c r="I216" s="134">
        <v>0</v>
      </c>
      <c r="J216" s="134"/>
      <c r="K216" s="11">
        <v>0</v>
      </c>
    </row>
    <row r="217" spans="1:18" ht="51">
      <c r="A217" s="26">
        <v>125</v>
      </c>
      <c r="B217" s="11">
        <v>17.4</v>
      </c>
      <c r="C217" s="11"/>
      <c r="D217" s="12" t="s">
        <v>15</v>
      </c>
      <c r="E217" s="12"/>
      <c r="F217" s="12" t="s">
        <v>99</v>
      </c>
      <c r="G217" s="11">
        <v>2</v>
      </c>
      <c r="H217" s="11" t="s">
        <v>100</v>
      </c>
      <c r="I217" s="134" t="s">
        <v>149</v>
      </c>
      <c r="J217" s="134"/>
      <c r="K217" s="11">
        <v>1.2</v>
      </c>
      <c r="R217">
        <v>68</v>
      </c>
    </row>
    <row r="218" spans="1:18" ht="96.75" customHeight="1">
      <c r="A218" s="155">
        <v>126</v>
      </c>
      <c r="B218" s="134">
        <v>17.5</v>
      </c>
      <c r="C218" s="134"/>
      <c r="D218" s="135" t="s">
        <v>15</v>
      </c>
      <c r="E218" s="12"/>
      <c r="F218" s="135" t="s">
        <v>25</v>
      </c>
      <c r="G218" s="69" t="s">
        <v>187</v>
      </c>
      <c r="H218" s="134" t="s">
        <v>101</v>
      </c>
      <c r="I218" s="134" t="s">
        <v>149</v>
      </c>
      <c r="J218" s="134"/>
      <c r="K218" s="134">
        <v>35</v>
      </c>
      <c r="R218">
        <v>28</v>
      </c>
    </row>
    <row r="219" spans="1:18" ht="15">
      <c r="A219" s="155"/>
      <c r="B219" s="134"/>
      <c r="C219" s="134"/>
      <c r="D219" s="135"/>
      <c r="E219" s="12"/>
      <c r="F219" s="135"/>
      <c r="G219" s="11" t="s">
        <v>101</v>
      </c>
      <c r="H219" s="134"/>
      <c r="I219" s="134"/>
      <c r="J219" s="134"/>
      <c r="K219" s="134"/>
      <c r="R219">
        <f>R217-R218</f>
        <v>40</v>
      </c>
    </row>
    <row r="220" spans="1:11" ht="38.25">
      <c r="A220" s="26">
        <v>127</v>
      </c>
      <c r="B220" s="11">
        <v>17.6</v>
      </c>
      <c r="C220" s="11"/>
      <c r="D220" s="12" t="s">
        <v>15</v>
      </c>
      <c r="E220" s="12"/>
      <c r="F220" s="12" t="s">
        <v>27</v>
      </c>
      <c r="G220" s="11" t="s">
        <v>102</v>
      </c>
      <c r="H220" s="11" t="s">
        <v>103</v>
      </c>
      <c r="I220" s="134" t="s">
        <v>149</v>
      </c>
      <c r="J220" s="134"/>
      <c r="K220" s="11">
        <v>25</v>
      </c>
    </row>
    <row r="221" spans="1:11" ht="30">
      <c r="A221" s="26"/>
      <c r="B221" s="11"/>
      <c r="C221" s="11"/>
      <c r="D221" s="12"/>
      <c r="E221" s="12"/>
      <c r="F221" s="12"/>
      <c r="G221" s="11"/>
      <c r="H221" s="11"/>
      <c r="I221" s="11"/>
      <c r="J221" s="105" t="s">
        <v>144</v>
      </c>
      <c r="K221" s="105">
        <f>SUM(K211:K220)</f>
        <v>180.2</v>
      </c>
    </row>
    <row r="222" spans="1:11" ht="26.25" customHeight="1">
      <c r="A222" s="26">
        <v>128</v>
      </c>
      <c r="B222" s="11">
        <v>18</v>
      </c>
      <c r="C222" s="11"/>
      <c r="D222" s="12" t="s">
        <v>15</v>
      </c>
      <c r="E222" s="12"/>
      <c r="F222" s="135" t="s">
        <v>29</v>
      </c>
      <c r="G222" s="135"/>
      <c r="H222" s="135"/>
      <c r="I222" s="135"/>
      <c r="J222" s="135"/>
      <c r="K222" s="53"/>
    </row>
    <row r="223" spans="1:11" ht="25.5">
      <c r="A223" s="26">
        <v>129</v>
      </c>
      <c r="B223" s="11">
        <v>18.1</v>
      </c>
      <c r="C223" s="11"/>
      <c r="D223" s="12" t="s">
        <v>15</v>
      </c>
      <c r="E223" s="12"/>
      <c r="F223" s="12" t="s">
        <v>18</v>
      </c>
      <c r="G223" s="11">
        <v>0</v>
      </c>
      <c r="H223" s="11">
        <v>0</v>
      </c>
      <c r="I223" s="134">
        <v>0</v>
      </c>
      <c r="J223" s="134"/>
      <c r="K223" s="11">
        <v>0</v>
      </c>
    </row>
    <row r="224" spans="1:11" ht="25.5">
      <c r="A224" s="26">
        <v>130</v>
      </c>
      <c r="B224" s="11">
        <v>18.2</v>
      </c>
      <c r="C224" s="11"/>
      <c r="D224" s="12" t="s">
        <v>15</v>
      </c>
      <c r="E224" s="12"/>
      <c r="F224" s="12" t="s">
        <v>20</v>
      </c>
      <c r="G224" s="11">
        <v>30</v>
      </c>
      <c r="H224" s="11"/>
      <c r="I224" s="134">
        <v>5</v>
      </c>
      <c r="J224" s="134"/>
      <c r="K224" s="11">
        <v>900</v>
      </c>
    </row>
    <row r="225" spans="1:11" ht="25.5">
      <c r="A225" s="26">
        <v>131</v>
      </c>
      <c r="B225" s="11">
        <v>18.3</v>
      </c>
      <c r="C225" s="11"/>
      <c r="D225" s="12" t="s">
        <v>15</v>
      </c>
      <c r="E225" s="12"/>
      <c r="F225" s="71" t="s">
        <v>188</v>
      </c>
      <c r="G225" s="11">
        <v>14</v>
      </c>
      <c r="H225" s="11">
        <v>68.32</v>
      </c>
      <c r="I225" s="134">
        <v>5</v>
      </c>
      <c r="J225" s="134"/>
      <c r="K225" s="11">
        <v>10.25</v>
      </c>
    </row>
    <row r="226" spans="1:11" ht="25.5">
      <c r="A226" s="26">
        <v>132</v>
      </c>
      <c r="B226" s="11">
        <v>18.4</v>
      </c>
      <c r="C226" s="11"/>
      <c r="D226" s="12" t="s">
        <v>15</v>
      </c>
      <c r="E226" s="12"/>
      <c r="F226" s="12" t="s">
        <v>23</v>
      </c>
      <c r="G226" s="11">
        <v>0</v>
      </c>
      <c r="H226" s="11"/>
      <c r="I226" s="134"/>
      <c r="J226" s="134"/>
      <c r="K226" s="11">
        <v>0</v>
      </c>
    </row>
    <row r="227" spans="1:11" ht="26.25" customHeight="1">
      <c r="A227" s="26">
        <v>133</v>
      </c>
      <c r="B227" s="11"/>
      <c r="C227" s="11"/>
      <c r="D227" s="12" t="s">
        <v>15</v>
      </c>
      <c r="E227" s="12"/>
      <c r="F227" s="135" t="s">
        <v>31</v>
      </c>
      <c r="G227" s="135"/>
      <c r="H227" s="135"/>
      <c r="I227" s="135"/>
      <c r="J227" s="135"/>
      <c r="K227" s="53"/>
    </row>
    <row r="228" spans="1:11" ht="51">
      <c r="A228" s="26">
        <v>134</v>
      </c>
      <c r="B228" s="11">
        <v>18.5</v>
      </c>
      <c r="C228" s="11"/>
      <c r="D228" s="12" t="s">
        <v>15</v>
      </c>
      <c r="E228" s="12" t="s">
        <v>16</v>
      </c>
      <c r="F228" s="53" t="s">
        <v>104</v>
      </c>
      <c r="G228" s="11"/>
      <c r="H228" s="11"/>
      <c r="I228" s="134"/>
      <c r="J228" s="134"/>
      <c r="K228" s="11">
        <v>0</v>
      </c>
    </row>
    <row r="229" spans="1:11" ht="38.25">
      <c r="A229" s="26">
        <v>135</v>
      </c>
      <c r="B229" s="11">
        <v>18.6</v>
      </c>
      <c r="C229" s="11"/>
      <c r="D229" s="12" t="s">
        <v>15</v>
      </c>
      <c r="E229" s="17"/>
      <c r="F229" s="12" t="s">
        <v>27</v>
      </c>
      <c r="G229" s="11"/>
      <c r="H229" s="11"/>
      <c r="I229" s="134"/>
      <c r="J229" s="134"/>
      <c r="K229" s="11">
        <v>0</v>
      </c>
    </row>
    <row r="230" spans="1:11" ht="30">
      <c r="A230" s="26"/>
      <c r="B230" s="11"/>
      <c r="C230" s="11"/>
      <c r="D230" s="12"/>
      <c r="E230" s="17"/>
      <c r="F230" s="12"/>
      <c r="G230" s="11"/>
      <c r="H230" s="11"/>
      <c r="I230" s="11"/>
      <c r="J230" s="105" t="s">
        <v>144</v>
      </c>
      <c r="K230" s="105">
        <f>K223+K224+K225+K226+K227+K228+K229</f>
        <v>910.25</v>
      </c>
    </row>
    <row r="231" spans="1:11" ht="25.5">
      <c r="A231" s="26">
        <v>136</v>
      </c>
      <c r="B231" s="11">
        <v>19</v>
      </c>
      <c r="C231" s="11"/>
      <c r="D231" s="71" t="s">
        <v>15</v>
      </c>
      <c r="E231" s="11"/>
      <c r="F231" s="145" t="s">
        <v>35</v>
      </c>
      <c r="G231" s="145"/>
      <c r="H231" s="145"/>
      <c r="I231" s="145"/>
      <c r="J231" s="145"/>
      <c r="K231" s="53"/>
    </row>
    <row r="232" spans="1:11" ht="28.5" customHeight="1">
      <c r="A232" s="184">
        <v>137</v>
      </c>
      <c r="B232" s="185">
        <v>19.1</v>
      </c>
      <c r="C232" s="185"/>
      <c r="D232" s="173" t="s">
        <v>15</v>
      </c>
      <c r="E232" s="185" t="s">
        <v>36</v>
      </c>
      <c r="F232" s="173" t="s">
        <v>37</v>
      </c>
      <c r="G232" s="78" t="s">
        <v>190</v>
      </c>
      <c r="H232" s="78" t="s">
        <v>191</v>
      </c>
      <c r="I232" s="138">
        <v>5</v>
      </c>
      <c r="J232" s="168"/>
      <c r="K232" s="53">
        <v>10.08</v>
      </c>
    </row>
    <row r="233" spans="1:11" ht="30">
      <c r="A233" s="177"/>
      <c r="B233" s="186"/>
      <c r="C233" s="186"/>
      <c r="D233" s="174"/>
      <c r="E233" s="197"/>
      <c r="F233" s="174"/>
      <c r="G233" s="69" t="s">
        <v>189</v>
      </c>
      <c r="H233" s="11" t="s">
        <v>105</v>
      </c>
      <c r="I233" s="134">
        <v>5</v>
      </c>
      <c r="J233" s="134"/>
      <c r="K233" s="11">
        <v>7.87</v>
      </c>
    </row>
    <row r="234" spans="1:11" ht="25.5">
      <c r="A234" s="26">
        <v>138</v>
      </c>
      <c r="B234" s="11">
        <v>19.2</v>
      </c>
      <c r="C234" s="11"/>
      <c r="D234" s="12" t="s">
        <v>15</v>
      </c>
      <c r="E234" s="197"/>
      <c r="F234" s="12" t="s">
        <v>38</v>
      </c>
      <c r="G234" s="86">
        <v>285</v>
      </c>
      <c r="H234" s="11">
        <v>5</v>
      </c>
      <c r="I234" s="134" t="s">
        <v>149</v>
      </c>
      <c r="J234" s="134"/>
      <c r="K234" s="11">
        <v>57.78</v>
      </c>
    </row>
    <row r="235" spans="1:11" ht="51">
      <c r="A235" s="26">
        <v>139</v>
      </c>
      <c r="B235" s="11">
        <v>19.3</v>
      </c>
      <c r="C235" s="11"/>
      <c r="D235" s="12" t="s">
        <v>15</v>
      </c>
      <c r="E235" s="197"/>
      <c r="F235" s="12" t="s">
        <v>40</v>
      </c>
      <c r="G235" s="11">
        <v>0</v>
      </c>
      <c r="H235" s="11"/>
      <c r="I235" s="134"/>
      <c r="J235" s="134"/>
      <c r="K235" s="69" t="s">
        <v>139</v>
      </c>
    </row>
    <row r="236" spans="1:11" ht="45">
      <c r="A236" s="26">
        <v>140</v>
      </c>
      <c r="B236" s="11">
        <v>19.4</v>
      </c>
      <c r="C236" s="11"/>
      <c r="D236" s="12" t="s">
        <v>15</v>
      </c>
      <c r="E236" s="197"/>
      <c r="F236" s="12" t="s">
        <v>42</v>
      </c>
      <c r="G236" s="69" t="s">
        <v>193</v>
      </c>
      <c r="H236" s="69" t="s">
        <v>194</v>
      </c>
      <c r="I236" s="134" t="s">
        <v>192</v>
      </c>
      <c r="J236" s="134"/>
      <c r="K236" s="11">
        <v>14.62</v>
      </c>
    </row>
    <row r="237" spans="1:11" ht="51">
      <c r="A237" s="26">
        <v>141</v>
      </c>
      <c r="B237" s="11">
        <v>19.5</v>
      </c>
      <c r="C237" s="11"/>
      <c r="D237" s="12" t="s">
        <v>15</v>
      </c>
      <c r="E237" s="197"/>
      <c r="F237" s="71" t="s">
        <v>195</v>
      </c>
      <c r="G237" s="69" t="s">
        <v>196</v>
      </c>
      <c r="H237" s="11" t="s">
        <v>105</v>
      </c>
      <c r="I237" s="134" t="s">
        <v>149</v>
      </c>
      <c r="J237" s="134"/>
      <c r="K237" s="11">
        <v>28.8</v>
      </c>
    </row>
    <row r="238" spans="1:11" ht="30">
      <c r="A238" s="26"/>
      <c r="B238" s="11"/>
      <c r="C238" s="11"/>
      <c r="D238" s="12"/>
      <c r="E238" s="197"/>
      <c r="F238" s="12"/>
      <c r="G238" s="11"/>
      <c r="H238" s="11"/>
      <c r="I238" s="11"/>
      <c r="J238" s="105" t="s">
        <v>144</v>
      </c>
      <c r="K238" s="105">
        <f>SUM(K231:K237)</f>
        <v>119.15</v>
      </c>
    </row>
    <row r="239" spans="1:11" ht="25.5">
      <c r="A239" s="26">
        <v>142</v>
      </c>
      <c r="B239" s="11">
        <v>20</v>
      </c>
      <c r="C239" s="11"/>
      <c r="D239" s="12" t="s">
        <v>15</v>
      </c>
      <c r="E239" s="197"/>
      <c r="F239" s="135" t="s">
        <v>46</v>
      </c>
      <c r="G239" s="135"/>
      <c r="H239" s="135"/>
      <c r="I239" s="135"/>
      <c r="J239" s="135"/>
      <c r="K239" s="53"/>
    </row>
    <row r="240" spans="1:11" ht="51">
      <c r="A240" s="26">
        <v>143</v>
      </c>
      <c r="B240" s="11">
        <v>20.1</v>
      </c>
      <c r="C240" s="11"/>
      <c r="D240" s="12" t="s">
        <v>15</v>
      </c>
      <c r="E240" s="186"/>
      <c r="F240" s="53" t="s">
        <v>106</v>
      </c>
      <c r="G240" s="11">
        <v>0</v>
      </c>
      <c r="H240" s="11"/>
      <c r="I240" s="134"/>
      <c r="J240" s="134"/>
      <c r="K240" s="11">
        <v>0</v>
      </c>
    </row>
    <row r="241" spans="1:11" ht="63.75">
      <c r="A241" s="26">
        <v>144</v>
      </c>
      <c r="B241" s="11">
        <v>20.2</v>
      </c>
      <c r="C241" s="11"/>
      <c r="D241" s="12" t="s">
        <v>15</v>
      </c>
      <c r="E241" s="11"/>
      <c r="F241" s="12" t="s">
        <v>49</v>
      </c>
      <c r="G241" s="11">
        <v>0</v>
      </c>
      <c r="H241" s="11"/>
      <c r="I241" s="134"/>
      <c r="J241" s="134"/>
      <c r="K241" s="11">
        <v>0</v>
      </c>
    </row>
    <row r="242" spans="1:11" ht="15.75">
      <c r="A242" s="26"/>
      <c r="B242" s="11"/>
      <c r="C242" s="11"/>
      <c r="D242" s="12"/>
      <c r="E242" s="11"/>
      <c r="F242" s="12"/>
      <c r="G242" s="11"/>
      <c r="H242" s="11"/>
      <c r="I242" s="144" t="s">
        <v>66</v>
      </c>
      <c r="J242" s="144"/>
      <c r="K242" s="89">
        <f>K221+K230+K238</f>
        <v>1209.6000000000001</v>
      </c>
    </row>
    <row r="243" spans="1:10" ht="15">
      <c r="A243" s="3"/>
      <c r="B243" s="3"/>
      <c r="C243" s="3"/>
      <c r="D243" s="3"/>
      <c r="E243" s="3"/>
      <c r="F243" s="3"/>
      <c r="G243" s="3"/>
      <c r="H243" s="3"/>
      <c r="I243" s="3"/>
      <c r="J243" s="3"/>
    </row>
    <row r="244" spans="1:13" ht="15">
      <c r="A244" s="3"/>
      <c r="B244" s="3"/>
      <c r="C244" s="3"/>
      <c r="D244" s="3"/>
      <c r="E244" s="3"/>
      <c r="F244" s="3"/>
      <c r="G244" s="3"/>
      <c r="H244" s="3"/>
      <c r="I244" s="3"/>
      <c r="J244" s="3"/>
      <c r="L244" s="3"/>
      <c r="M244" s="3"/>
    </row>
    <row r="245" spans="1:3" ht="21">
      <c r="A245" s="27" t="s">
        <v>163</v>
      </c>
      <c r="B245" s="27"/>
      <c r="C245" s="27"/>
    </row>
    <row r="246" spans="1:11" ht="15.75">
      <c r="A246" s="24" t="s">
        <v>1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3" ht="16.5" customHeight="1">
      <c r="A247" s="25"/>
      <c r="B247" s="134" t="s">
        <v>2</v>
      </c>
      <c r="C247" s="134"/>
      <c r="D247" s="134"/>
      <c r="E247" s="134"/>
      <c r="F247" s="134"/>
      <c r="G247" s="134"/>
      <c r="H247" s="134"/>
      <c r="I247" s="134"/>
      <c r="J247" s="134"/>
      <c r="K247" s="134"/>
      <c r="L247" s="16"/>
      <c r="M247" s="16"/>
    </row>
    <row r="248" spans="1:16" ht="75.75" customHeight="1">
      <c r="A248" s="26" t="s">
        <v>3</v>
      </c>
      <c r="B248" s="11" t="s">
        <v>60</v>
      </c>
      <c r="C248" s="11" t="s">
        <v>5</v>
      </c>
      <c r="D248" s="11" t="s">
        <v>6</v>
      </c>
      <c r="E248" s="11" t="s">
        <v>7</v>
      </c>
      <c r="F248" s="11" t="s">
        <v>8</v>
      </c>
      <c r="G248" s="11" t="s">
        <v>9</v>
      </c>
      <c r="H248" s="134" t="s">
        <v>10</v>
      </c>
      <c r="I248" s="134"/>
      <c r="J248" s="11" t="s">
        <v>61</v>
      </c>
      <c r="K248" s="17" t="s">
        <v>62</v>
      </c>
      <c r="L248" s="19"/>
      <c r="M248" s="16"/>
      <c r="P248" t="s">
        <v>143</v>
      </c>
    </row>
    <row r="249" spans="1:13" ht="15" customHeight="1">
      <c r="A249" s="155">
        <v>145</v>
      </c>
      <c r="B249" s="134">
        <v>17</v>
      </c>
      <c r="C249" s="134"/>
      <c r="D249" s="135" t="s">
        <v>15</v>
      </c>
      <c r="E249" s="12"/>
      <c r="F249" s="134" t="s">
        <v>17</v>
      </c>
      <c r="G249" s="134"/>
      <c r="H249" s="134"/>
      <c r="I249" s="134"/>
      <c r="J249" s="134"/>
      <c r="K249" s="134"/>
      <c r="L249" s="16"/>
      <c r="M249" s="16"/>
    </row>
    <row r="250" spans="1:13" ht="15" customHeight="1">
      <c r="A250" s="155"/>
      <c r="B250" s="134"/>
      <c r="C250" s="134"/>
      <c r="D250" s="135"/>
      <c r="E250" s="12"/>
      <c r="F250" s="134"/>
      <c r="G250" s="134"/>
      <c r="H250" s="134"/>
      <c r="I250" s="134"/>
      <c r="J250" s="134"/>
      <c r="K250" s="134"/>
      <c r="L250" s="16"/>
      <c r="M250" s="16"/>
    </row>
    <row r="251" spans="1:13" ht="15" customHeight="1">
      <c r="A251" s="155"/>
      <c r="B251" s="134"/>
      <c r="C251" s="134"/>
      <c r="D251" s="135"/>
      <c r="E251" s="12"/>
      <c r="F251" s="134"/>
      <c r="G251" s="134"/>
      <c r="H251" s="134"/>
      <c r="I251" s="134"/>
      <c r="J251" s="134"/>
      <c r="K251" s="134"/>
      <c r="L251" s="16"/>
      <c r="M251" s="16"/>
    </row>
    <row r="252" spans="1:13" ht="25.5">
      <c r="A252" s="26">
        <v>146</v>
      </c>
      <c r="B252" s="11">
        <v>17.1</v>
      </c>
      <c r="C252" s="11"/>
      <c r="D252" s="12" t="s">
        <v>15</v>
      </c>
      <c r="E252" s="12"/>
      <c r="F252" s="12" t="s">
        <v>18</v>
      </c>
      <c r="G252" s="11">
        <v>12</v>
      </c>
      <c r="H252" s="134">
        <v>82.54</v>
      </c>
      <c r="I252" s="134"/>
      <c r="J252" s="17">
        <v>5</v>
      </c>
      <c r="K252" s="17">
        <v>11.068</v>
      </c>
      <c r="L252" s="19"/>
      <c r="M252" s="16"/>
    </row>
    <row r="253" spans="1:17" ht="25.5">
      <c r="A253" s="26">
        <v>147</v>
      </c>
      <c r="B253" s="11">
        <v>17.2</v>
      </c>
      <c r="C253" s="11"/>
      <c r="D253" s="12" t="s">
        <v>15</v>
      </c>
      <c r="E253" s="12"/>
      <c r="F253" s="12" t="s">
        <v>20</v>
      </c>
      <c r="G253" s="11">
        <v>369</v>
      </c>
      <c r="H253" s="134">
        <v>155.98</v>
      </c>
      <c r="I253" s="134"/>
      <c r="J253" s="17" t="s">
        <v>149</v>
      </c>
      <c r="K253" s="17">
        <v>46.19</v>
      </c>
      <c r="L253" s="19"/>
      <c r="M253" s="16"/>
      <c r="Q253">
        <v>23.3</v>
      </c>
    </row>
    <row r="254" spans="1:17" ht="25.5">
      <c r="A254" s="26">
        <v>148</v>
      </c>
      <c r="B254" s="11">
        <v>17.3</v>
      </c>
      <c r="C254" s="11"/>
      <c r="D254" s="12" t="s">
        <v>15</v>
      </c>
      <c r="E254" s="12"/>
      <c r="F254" s="12" t="s">
        <v>21</v>
      </c>
      <c r="G254" s="11"/>
      <c r="H254" s="134"/>
      <c r="I254" s="134"/>
      <c r="J254" s="17"/>
      <c r="K254" s="17"/>
      <c r="L254" s="19"/>
      <c r="M254" s="16"/>
      <c r="Q254">
        <v>22.89</v>
      </c>
    </row>
    <row r="255" spans="1:17" ht="25.5">
      <c r="A255" s="26">
        <v>149</v>
      </c>
      <c r="B255" s="11">
        <v>17.4</v>
      </c>
      <c r="C255" s="11"/>
      <c r="D255" s="12" t="s">
        <v>15</v>
      </c>
      <c r="E255" s="12"/>
      <c r="F255" s="12" t="s">
        <v>23</v>
      </c>
      <c r="G255" s="65">
        <v>15512</v>
      </c>
      <c r="H255" s="134">
        <v>6739.3</v>
      </c>
      <c r="I255" s="134"/>
      <c r="J255" s="17" t="s">
        <v>149</v>
      </c>
      <c r="K255" s="33">
        <v>13.22242</v>
      </c>
      <c r="L255" s="19"/>
      <c r="M255" s="16"/>
      <c r="Q255">
        <f>SUM(Q253:Q254)</f>
        <v>46.19</v>
      </c>
    </row>
    <row r="256" spans="1:13" ht="51">
      <c r="A256" s="26">
        <v>150</v>
      </c>
      <c r="B256" s="11">
        <v>17.5</v>
      </c>
      <c r="C256" s="11"/>
      <c r="D256" s="12" t="s">
        <v>15</v>
      </c>
      <c r="E256" s="12"/>
      <c r="F256" s="12" t="s">
        <v>25</v>
      </c>
      <c r="G256" s="65" t="s">
        <v>162</v>
      </c>
      <c r="H256" s="134">
        <v>150</v>
      </c>
      <c r="I256" s="134"/>
      <c r="J256" s="17" t="s">
        <v>149</v>
      </c>
      <c r="K256" s="33">
        <v>10</v>
      </c>
      <c r="L256" s="19"/>
      <c r="M256" s="16"/>
    </row>
    <row r="257" spans="1:13" ht="38.25">
      <c r="A257" s="26">
        <v>151</v>
      </c>
      <c r="B257" s="11">
        <v>17.6</v>
      </c>
      <c r="C257" s="11"/>
      <c r="D257" s="12" t="s">
        <v>15</v>
      </c>
      <c r="E257" s="12"/>
      <c r="F257" s="12" t="s">
        <v>27</v>
      </c>
      <c r="G257" s="11">
        <v>1116</v>
      </c>
      <c r="H257" s="134">
        <v>357.7</v>
      </c>
      <c r="I257" s="134"/>
      <c r="J257" s="17" t="s">
        <v>149</v>
      </c>
      <c r="K257" s="33">
        <v>50.18712</v>
      </c>
      <c r="L257" s="19"/>
      <c r="M257" s="16"/>
    </row>
    <row r="258" spans="1:13" ht="30">
      <c r="A258" s="26"/>
      <c r="B258" s="11"/>
      <c r="C258" s="11"/>
      <c r="D258" s="12"/>
      <c r="E258" s="12"/>
      <c r="F258" s="12"/>
      <c r="G258" s="11"/>
      <c r="H258" s="11"/>
      <c r="I258" s="11"/>
      <c r="J258" s="90" t="s">
        <v>144</v>
      </c>
      <c r="K258" s="90">
        <f>SUM(K249:K257)</f>
        <v>130.66754</v>
      </c>
      <c r="L258" s="19"/>
      <c r="M258" s="16"/>
    </row>
    <row r="259" spans="1:13" ht="26.25" customHeight="1">
      <c r="A259" s="26">
        <v>152</v>
      </c>
      <c r="B259" s="11">
        <v>18</v>
      </c>
      <c r="C259" s="11"/>
      <c r="D259" s="12" t="s">
        <v>15</v>
      </c>
      <c r="E259" s="12"/>
      <c r="F259" s="135" t="s">
        <v>29</v>
      </c>
      <c r="G259" s="135"/>
      <c r="H259" s="135"/>
      <c r="I259" s="135"/>
      <c r="J259" s="135"/>
      <c r="K259" s="47"/>
      <c r="L259" s="18"/>
      <c r="M259" s="18"/>
    </row>
    <row r="260" spans="1:13" ht="25.5">
      <c r="A260" s="26">
        <v>153</v>
      </c>
      <c r="B260" s="11">
        <v>18.1</v>
      </c>
      <c r="C260" s="11"/>
      <c r="D260" s="12" t="s">
        <v>15</v>
      </c>
      <c r="E260" s="12"/>
      <c r="F260" s="12" t="s">
        <v>18</v>
      </c>
      <c r="G260" s="17">
        <v>22</v>
      </c>
      <c r="H260" s="134">
        <v>134.84</v>
      </c>
      <c r="I260" s="134"/>
      <c r="J260" s="17">
        <v>5</v>
      </c>
      <c r="K260" s="11">
        <v>16.578</v>
      </c>
      <c r="L260" s="16"/>
      <c r="M260" s="19"/>
    </row>
    <row r="261" spans="1:13" ht="25.5">
      <c r="A261" s="26">
        <v>154</v>
      </c>
      <c r="B261" s="11">
        <v>18.2</v>
      </c>
      <c r="C261" s="11"/>
      <c r="D261" s="12" t="s">
        <v>15</v>
      </c>
      <c r="E261" s="12"/>
      <c r="F261" s="12" t="s">
        <v>20</v>
      </c>
      <c r="G261" s="17"/>
      <c r="H261" s="134"/>
      <c r="I261" s="134"/>
      <c r="J261" s="17"/>
      <c r="K261" s="11"/>
      <c r="L261" s="16"/>
      <c r="M261" s="19"/>
    </row>
    <row r="262" spans="1:13" ht="30" customHeight="1">
      <c r="A262" s="26">
        <v>155</v>
      </c>
      <c r="B262" s="11">
        <v>18.3</v>
      </c>
      <c r="C262" s="11"/>
      <c r="D262" s="12" t="s">
        <v>15</v>
      </c>
      <c r="E262" s="12"/>
      <c r="F262" s="71" t="s">
        <v>164</v>
      </c>
      <c r="G262" s="17" t="s">
        <v>165</v>
      </c>
      <c r="H262" s="134">
        <v>88</v>
      </c>
      <c r="I262" s="134"/>
      <c r="J262" s="17">
        <v>5</v>
      </c>
      <c r="K262" s="11">
        <v>13.17</v>
      </c>
      <c r="L262" s="16"/>
      <c r="M262" s="19"/>
    </row>
    <row r="263" spans="1:13" ht="25.5">
      <c r="A263" s="26">
        <v>156</v>
      </c>
      <c r="B263" s="11">
        <v>18.4</v>
      </c>
      <c r="C263" s="11"/>
      <c r="D263" s="12" t="s">
        <v>15</v>
      </c>
      <c r="E263" s="12"/>
      <c r="F263" s="12" t="s">
        <v>23</v>
      </c>
      <c r="G263" s="17"/>
      <c r="H263" s="134"/>
      <c r="I263" s="134"/>
      <c r="J263" s="17"/>
      <c r="K263" s="11"/>
      <c r="L263" s="16"/>
      <c r="M263" s="19"/>
    </row>
    <row r="264" spans="1:13" ht="26.25" customHeight="1">
      <c r="A264" s="26">
        <v>157</v>
      </c>
      <c r="B264" s="11"/>
      <c r="C264" s="11"/>
      <c r="D264" s="12" t="s">
        <v>15</v>
      </c>
      <c r="E264" s="12"/>
      <c r="F264" s="135" t="s">
        <v>31</v>
      </c>
      <c r="G264" s="135"/>
      <c r="H264" s="135"/>
      <c r="I264" s="135"/>
      <c r="J264" s="135"/>
      <c r="K264" s="53"/>
      <c r="L264" s="18"/>
      <c r="M264" s="18"/>
    </row>
    <row r="265" spans="1:13" ht="25.5">
      <c r="A265" s="26">
        <v>158</v>
      </c>
      <c r="B265" s="11">
        <v>18.5</v>
      </c>
      <c r="C265" s="11"/>
      <c r="D265" s="12" t="s">
        <v>15</v>
      </c>
      <c r="E265" s="12"/>
      <c r="F265" s="71" t="s">
        <v>166</v>
      </c>
      <c r="G265" s="17">
        <v>250</v>
      </c>
      <c r="H265" s="134">
        <v>584</v>
      </c>
      <c r="I265" s="134"/>
      <c r="J265" s="17">
        <v>2</v>
      </c>
      <c r="K265" s="17">
        <v>87.5</v>
      </c>
      <c r="L265" s="16"/>
      <c r="M265" s="8"/>
    </row>
    <row r="266" spans="1:13" ht="38.25">
      <c r="A266" s="26">
        <v>159</v>
      </c>
      <c r="B266" s="11">
        <v>18.6</v>
      </c>
      <c r="C266" s="11"/>
      <c r="D266" s="12" t="s">
        <v>15</v>
      </c>
      <c r="E266" s="12" t="s">
        <v>16</v>
      </c>
      <c r="F266" s="12" t="s">
        <v>27</v>
      </c>
      <c r="G266" s="17"/>
      <c r="H266" s="134"/>
      <c r="I266" s="134"/>
      <c r="J266" s="17"/>
      <c r="K266" s="17"/>
      <c r="L266" s="16"/>
      <c r="M266" s="8"/>
    </row>
    <row r="267" spans="1:13" ht="30">
      <c r="A267" s="26"/>
      <c r="B267" s="11"/>
      <c r="C267" s="11"/>
      <c r="D267" s="12"/>
      <c r="E267" s="12"/>
      <c r="F267" s="12"/>
      <c r="G267" s="17"/>
      <c r="H267" s="11"/>
      <c r="I267" s="11"/>
      <c r="J267" s="90" t="s">
        <v>144</v>
      </c>
      <c r="K267" s="90">
        <f>SUM(K259:K266)</f>
        <v>117.24799999999999</v>
      </c>
      <c r="L267" s="16"/>
      <c r="M267" s="8"/>
    </row>
    <row r="268" spans="1:13" ht="25.5">
      <c r="A268" s="26">
        <v>160</v>
      </c>
      <c r="B268" s="11">
        <v>19</v>
      </c>
      <c r="C268" s="11"/>
      <c r="D268" s="12" t="s">
        <v>15</v>
      </c>
      <c r="E268" s="11"/>
      <c r="F268" s="135" t="s">
        <v>35</v>
      </c>
      <c r="G268" s="135"/>
      <c r="H268" s="135"/>
      <c r="I268" s="135"/>
      <c r="J268" s="135"/>
      <c r="K268" s="47"/>
      <c r="L268" s="18"/>
      <c r="M268" s="18"/>
    </row>
    <row r="269" spans="1:13" ht="25.5">
      <c r="A269" s="26">
        <v>161</v>
      </c>
      <c r="B269" s="11">
        <v>19.1</v>
      </c>
      <c r="C269" s="11"/>
      <c r="D269" s="12" t="s">
        <v>15</v>
      </c>
      <c r="E269" s="134" t="s">
        <v>36</v>
      </c>
      <c r="F269" s="71" t="s">
        <v>167</v>
      </c>
      <c r="G269" s="17">
        <v>12250</v>
      </c>
      <c r="H269" s="134">
        <v>506</v>
      </c>
      <c r="I269" s="134"/>
      <c r="J269" s="17">
        <v>5</v>
      </c>
      <c r="K269" s="17">
        <v>75.89</v>
      </c>
      <c r="L269" s="146"/>
      <c r="M269" s="146"/>
    </row>
    <row r="270" spans="1:13" ht="25.5">
      <c r="A270" s="26">
        <v>162</v>
      </c>
      <c r="B270" s="11">
        <v>19.2</v>
      </c>
      <c r="C270" s="11"/>
      <c r="D270" s="12" t="s">
        <v>15</v>
      </c>
      <c r="E270" s="134"/>
      <c r="F270" s="12" t="s">
        <v>38</v>
      </c>
      <c r="G270" s="17">
        <v>10000</v>
      </c>
      <c r="H270" s="134">
        <v>200</v>
      </c>
      <c r="I270" s="134"/>
      <c r="J270" s="17">
        <v>5</v>
      </c>
      <c r="K270" s="17">
        <v>26</v>
      </c>
      <c r="L270" s="19"/>
      <c r="M270" s="16"/>
    </row>
    <row r="271" spans="1:13" ht="51">
      <c r="A271" s="26">
        <v>163</v>
      </c>
      <c r="B271" s="11">
        <v>19.3</v>
      </c>
      <c r="C271" s="11"/>
      <c r="D271" s="12" t="s">
        <v>15</v>
      </c>
      <c r="E271" s="134"/>
      <c r="F271" s="12" t="s">
        <v>40</v>
      </c>
      <c r="G271" s="17"/>
      <c r="H271" s="134"/>
      <c r="I271" s="134"/>
      <c r="J271" s="17"/>
      <c r="K271" s="17"/>
      <c r="L271" s="146"/>
      <c r="M271" s="146"/>
    </row>
    <row r="272" spans="1:13" ht="38.25">
      <c r="A272" s="26">
        <v>164</v>
      </c>
      <c r="B272" s="11">
        <v>19.4</v>
      </c>
      <c r="C272" s="11"/>
      <c r="D272" s="12" t="s">
        <v>15</v>
      </c>
      <c r="E272" s="134"/>
      <c r="F272" s="12" t="s">
        <v>42</v>
      </c>
      <c r="G272" s="17"/>
      <c r="H272" s="134"/>
      <c r="I272" s="134"/>
      <c r="J272" s="17"/>
      <c r="K272" s="17"/>
      <c r="L272" s="146"/>
      <c r="M272" s="146"/>
    </row>
    <row r="273" spans="1:13" ht="51">
      <c r="A273" s="26">
        <v>165</v>
      </c>
      <c r="B273" s="11">
        <v>19.5</v>
      </c>
      <c r="C273" s="11"/>
      <c r="D273" s="12" t="s">
        <v>15</v>
      </c>
      <c r="E273" s="134"/>
      <c r="F273" s="71" t="s">
        <v>168</v>
      </c>
      <c r="G273" s="17" t="s">
        <v>169</v>
      </c>
      <c r="H273" s="134">
        <v>6453.3</v>
      </c>
      <c r="I273" s="134"/>
      <c r="J273" s="17">
        <v>5</v>
      </c>
      <c r="K273" s="17">
        <v>464</v>
      </c>
      <c r="L273" s="19"/>
      <c r="M273" s="16"/>
    </row>
    <row r="274" spans="1:13" ht="30">
      <c r="A274" s="26"/>
      <c r="B274" s="11"/>
      <c r="C274" s="11"/>
      <c r="D274" s="12"/>
      <c r="E274" s="134"/>
      <c r="F274" s="12"/>
      <c r="G274" s="17"/>
      <c r="H274" s="11"/>
      <c r="I274" s="11"/>
      <c r="J274" s="90" t="s">
        <v>144</v>
      </c>
      <c r="K274" s="90">
        <f>SUM(K269:K273)</f>
        <v>565.89</v>
      </c>
      <c r="L274" s="19"/>
      <c r="M274" s="16"/>
    </row>
    <row r="275" spans="1:13" ht="25.5">
      <c r="A275" s="26">
        <v>166</v>
      </c>
      <c r="B275" s="11">
        <v>20</v>
      </c>
      <c r="C275" s="11"/>
      <c r="D275" s="12" t="s">
        <v>15</v>
      </c>
      <c r="E275" s="134"/>
      <c r="F275" s="135" t="s">
        <v>46</v>
      </c>
      <c r="G275" s="135"/>
      <c r="H275" s="135"/>
      <c r="I275" s="135"/>
      <c r="J275" s="135"/>
      <c r="K275" s="47"/>
      <c r="L275" s="18"/>
      <c r="M275" s="18"/>
    </row>
    <row r="276" spans="1:13" ht="51">
      <c r="A276" s="26">
        <v>167</v>
      </c>
      <c r="B276" s="11">
        <v>20.1</v>
      </c>
      <c r="C276" s="11"/>
      <c r="D276" s="12" t="s">
        <v>15</v>
      </c>
      <c r="E276" s="134"/>
      <c r="F276" s="47" t="s">
        <v>47</v>
      </c>
      <c r="G276" s="17"/>
      <c r="H276" s="134"/>
      <c r="I276" s="134"/>
      <c r="J276" s="17"/>
      <c r="K276" s="17"/>
      <c r="L276" s="146"/>
      <c r="M276" s="146"/>
    </row>
    <row r="277" spans="1:13" ht="63.75">
      <c r="A277" s="26">
        <v>168</v>
      </c>
      <c r="B277" s="11">
        <v>20.2</v>
      </c>
      <c r="C277" s="11"/>
      <c r="D277" s="12" t="s">
        <v>15</v>
      </c>
      <c r="E277" s="11"/>
      <c r="F277" s="47" t="s">
        <v>49</v>
      </c>
      <c r="G277" s="17"/>
      <c r="H277" s="134"/>
      <c r="I277" s="134"/>
      <c r="J277" s="17"/>
      <c r="K277" s="17"/>
      <c r="L277" s="146"/>
      <c r="M277" s="146"/>
    </row>
    <row r="278" spans="1:13" ht="30">
      <c r="A278" s="26"/>
      <c r="B278" s="11"/>
      <c r="C278" s="11"/>
      <c r="D278" s="12"/>
      <c r="E278" s="134" t="s">
        <v>36</v>
      </c>
      <c r="F278" s="12"/>
      <c r="G278" s="134"/>
      <c r="H278" s="134"/>
      <c r="I278" s="11"/>
      <c r="J278" s="17" t="s">
        <v>66</v>
      </c>
      <c r="K278" s="40">
        <v>0</v>
      </c>
      <c r="L278" s="16"/>
      <c r="M278" s="19"/>
    </row>
    <row r="279" spans="1:11" ht="25.5">
      <c r="A279" s="13">
        <v>186</v>
      </c>
      <c r="B279" s="11">
        <v>19.2</v>
      </c>
      <c r="C279" s="11"/>
      <c r="D279" s="12" t="s">
        <v>15</v>
      </c>
      <c r="E279" s="134"/>
      <c r="F279" s="12" t="s">
        <v>38</v>
      </c>
      <c r="G279" s="11"/>
      <c r="H279" s="11"/>
      <c r="I279" s="134"/>
      <c r="J279" s="134"/>
      <c r="K279" s="11"/>
    </row>
    <row r="280" spans="1:11" ht="51">
      <c r="A280" s="13">
        <v>187</v>
      </c>
      <c r="B280" s="11">
        <v>19.3</v>
      </c>
      <c r="C280" s="11"/>
      <c r="D280" s="12" t="s">
        <v>15</v>
      </c>
      <c r="E280" s="134"/>
      <c r="F280" s="12" t="s">
        <v>40</v>
      </c>
      <c r="G280" s="11"/>
      <c r="H280" s="11"/>
      <c r="I280" s="134"/>
      <c r="J280" s="134"/>
      <c r="K280" s="11"/>
    </row>
    <row r="281" spans="1:11" ht="38.25">
      <c r="A281" s="13">
        <v>188</v>
      </c>
      <c r="B281" s="11">
        <v>19.4</v>
      </c>
      <c r="C281" s="11"/>
      <c r="D281" s="12" t="s">
        <v>15</v>
      </c>
      <c r="E281" s="134"/>
      <c r="F281" s="12" t="s">
        <v>42</v>
      </c>
      <c r="G281" s="11"/>
      <c r="H281" s="11"/>
      <c r="I281" s="134"/>
      <c r="J281" s="134"/>
      <c r="K281" s="11"/>
    </row>
    <row r="282" spans="1:11" ht="25.5">
      <c r="A282" s="13">
        <v>189</v>
      </c>
      <c r="B282" s="11">
        <v>19.5</v>
      </c>
      <c r="C282" s="11"/>
      <c r="D282" s="12" t="s">
        <v>15</v>
      </c>
      <c r="E282" s="134"/>
      <c r="F282" s="12" t="s">
        <v>44</v>
      </c>
      <c r="G282" s="11"/>
      <c r="H282" s="11"/>
      <c r="I282" s="134"/>
      <c r="J282" s="134"/>
      <c r="K282" s="11"/>
    </row>
    <row r="283" spans="1:11" ht="25.5">
      <c r="A283" s="13">
        <v>190</v>
      </c>
      <c r="B283" s="11">
        <v>20</v>
      </c>
      <c r="C283" s="11"/>
      <c r="D283" s="12" t="s">
        <v>15</v>
      </c>
      <c r="E283" s="134"/>
      <c r="F283" s="135" t="s">
        <v>46</v>
      </c>
      <c r="G283" s="135"/>
      <c r="H283" s="135"/>
      <c r="I283" s="135"/>
      <c r="J283" s="135"/>
      <c r="K283" s="53"/>
    </row>
    <row r="284" spans="1:11" ht="51">
      <c r="A284" s="13">
        <v>191</v>
      </c>
      <c r="B284" s="11">
        <v>20.1</v>
      </c>
      <c r="C284" s="11"/>
      <c r="D284" s="12" t="s">
        <v>15</v>
      </c>
      <c r="E284" s="134"/>
      <c r="F284" s="12" t="s">
        <v>47</v>
      </c>
      <c r="G284" s="11"/>
      <c r="H284" s="11"/>
      <c r="I284" s="134"/>
      <c r="J284" s="134"/>
      <c r="K284" s="11"/>
    </row>
    <row r="285" spans="1:11" ht="63.75">
      <c r="A285" s="13">
        <v>192</v>
      </c>
      <c r="B285" s="11">
        <v>20.2</v>
      </c>
      <c r="C285" s="11"/>
      <c r="D285" s="12" t="s">
        <v>15</v>
      </c>
      <c r="E285" s="11"/>
      <c r="F285" s="12" t="s">
        <v>49</v>
      </c>
      <c r="G285" s="11"/>
      <c r="H285" s="11"/>
      <c r="I285" s="134"/>
      <c r="J285" s="134"/>
      <c r="K285" s="11"/>
    </row>
    <row r="286" spans="1:11" ht="15">
      <c r="A286" s="13"/>
      <c r="B286" s="11"/>
      <c r="C286" s="11"/>
      <c r="D286" s="12"/>
      <c r="E286" s="11"/>
      <c r="F286" s="12"/>
      <c r="G286" s="11"/>
      <c r="H286" s="11"/>
      <c r="I286" s="144" t="s">
        <v>66</v>
      </c>
      <c r="J286" s="144"/>
      <c r="K286" s="89">
        <f>K274+K267+K258</f>
        <v>813.80554</v>
      </c>
    </row>
    <row r="287" spans="1:11" ht="15">
      <c r="A287" s="50"/>
      <c r="B287" s="8"/>
      <c r="C287" s="8"/>
      <c r="D287" s="9"/>
      <c r="E287" s="8"/>
      <c r="F287" s="9"/>
      <c r="G287" s="8"/>
      <c r="H287" s="8"/>
      <c r="I287" s="8"/>
      <c r="J287" s="8"/>
      <c r="K287" s="3"/>
    </row>
    <row r="288" ht="15">
      <c r="A288" s="68" t="s">
        <v>141</v>
      </c>
    </row>
    <row r="289" ht="15.75">
      <c r="A289" s="6" t="s">
        <v>140</v>
      </c>
    </row>
    <row r="290" spans="1:11" ht="15">
      <c r="A290" s="11"/>
      <c r="B290" s="134" t="s">
        <v>2</v>
      </c>
      <c r="C290" s="134"/>
      <c r="D290" s="134"/>
      <c r="E290" s="134"/>
      <c r="F290" s="134"/>
      <c r="G290" s="134"/>
      <c r="H290" s="134"/>
      <c r="I290" s="134"/>
      <c r="J290" s="134"/>
      <c r="K290" s="134"/>
    </row>
    <row r="291" spans="1:16" ht="59.25" customHeight="1">
      <c r="A291" s="192" t="s">
        <v>108</v>
      </c>
      <c r="B291" s="134" t="s">
        <v>60</v>
      </c>
      <c r="C291" s="134" t="s">
        <v>5</v>
      </c>
      <c r="D291" s="134" t="s">
        <v>6</v>
      </c>
      <c r="E291" s="134" t="s">
        <v>7</v>
      </c>
      <c r="F291" s="134" t="s">
        <v>8</v>
      </c>
      <c r="G291" s="11" t="s">
        <v>109</v>
      </c>
      <c r="H291" s="134" t="s">
        <v>9</v>
      </c>
      <c r="I291" s="134" t="s">
        <v>10</v>
      </c>
      <c r="J291" s="134" t="s">
        <v>61</v>
      </c>
      <c r="K291" s="134" t="s">
        <v>111</v>
      </c>
      <c r="P291" t="s">
        <v>143</v>
      </c>
    </row>
    <row r="292" spans="1:11" ht="30">
      <c r="A292" s="192"/>
      <c r="B292" s="134"/>
      <c r="C292" s="134"/>
      <c r="D292" s="134"/>
      <c r="E292" s="134"/>
      <c r="F292" s="134"/>
      <c r="G292" s="11" t="s">
        <v>110</v>
      </c>
      <c r="H292" s="134"/>
      <c r="I292" s="134"/>
      <c r="J292" s="134"/>
      <c r="K292" s="134"/>
    </row>
    <row r="293" spans="1:11" ht="32.25" customHeight="1">
      <c r="A293" s="63">
        <v>312</v>
      </c>
      <c r="B293" s="11">
        <v>17</v>
      </c>
      <c r="C293" s="62" t="s">
        <v>112</v>
      </c>
      <c r="D293" s="12" t="s">
        <v>15</v>
      </c>
      <c r="E293" s="12"/>
      <c r="F293" s="11" t="s">
        <v>113</v>
      </c>
      <c r="G293" s="11"/>
      <c r="H293" s="134" t="s">
        <v>17</v>
      </c>
      <c r="I293" s="134"/>
      <c r="J293" s="134"/>
      <c r="K293" s="17"/>
    </row>
    <row r="294" spans="1:11" ht="22.5" customHeight="1">
      <c r="A294" s="73"/>
      <c r="B294" s="185">
        <v>17.1</v>
      </c>
      <c r="C294" s="190"/>
      <c r="D294" s="173" t="s">
        <v>15</v>
      </c>
      <c r="E294" s="173"/>
      <c r="F294" s="69" t="s">
        <v>209</v>
      </c>
      <c r="G294" s="69"/>
      <c r="H294" s="69">
        <v>45</v>
      </c>
      <c r="I294" s="69" t="s">
        <v>210</v>
      </c>
      <c r="J294" s="69">
        <v>5</v>
      </c>
      <c r="K294" s="17">
        <v>123.75</v>
      </c>
    </row>
    <row r="295" spans="1:11" ht="26.25" customHeight="1">
      <c r="A295" s="67"/>
      <c r="B295" s="186"/>
      <c r="C295" s="191"/>
      <c r="D295" s="174"/>
      <c r="E295" s="174"/>
      <c r="F295" s="29" t="s">
        <v>115</v>
      </c>
      <c r="G295" s="12"/>
      <c r="H295" s="11">
        <v>164</v>
      </c>
      <c r="I295" s="11">
        <v>102</v>
      </c>
      <c r="J295" s="11">
        <v>5</v>
      </c>
      <c r="K295" s="11">
        <v>11.48</v>
      </c>
    </row>
    <row r="296" spans="1:11" ht="25.5">
      <c r="A296" s="63">
        <v>321</v>
      </c>
      <c r="B296" s="11">
        <v>17.2</v>
      </c>
      <c r="C296" s="11"/>
      <c r="D296" s="12" t="s">
        <v>15</v>
      </c>
      <c r="E296" s="12"/>
      <c r="F296" s="29" t="s">
        <v>20</v>
      </c>
      <c r="G296" s="12"/>
      <c r="H296" s="11">
        <v>35</v>
      </c>
      <c r="I296" s="11">
        <v>1880</v>
      </c>
      <c r="J296" s="11" t="s">
        <v>149</v>
      </c>
      <c r="K296" s="11">
        <v>221.6</v>
      </c>
    </row>
    <row r="297" spans="1:11" ht="25.5">
      <c r="A297" s="63">
        <v>331</v>
      </c>
      <c r="B297" s="11">
        <v>17.3</v>
      </c>
      <c r="C297" s="11"/>
      <c r="D297" s="12" t="s">
        <v>15</v>
      </c>
      <c r="E297" s="12"/>
      <c r="F297" s="29" t="s">
        <v>116</v>
      </c>
      <c r="G297" s="12"/>
      <c r="H297" s="11">
        <v>348</v>
      </c>
      <c r="I297" s="11" t="s">
        <v>117</v>
      </c>
      <c r="J297" s="11" t="s">
        <v>149</v>
      </c>
      <c r="K297" s="11">
        <v>73.85</v>
      </c>
    </row>
    <row r="298" spans="1:11" ht="25.5">
      <c r="A298" s="63">
        <v>337</v>
      </c>
      <c r="B298" s="11">
        <v>17.4</v>
      </c>
      <c r="C298" s="11"/>
      <c r="D298" s="12" t="s">
        <v>15</v>
      </c>
      <c r="E298" s="12"/>
      <c r="F298" s="12" t="s">
        <v>118</v>
      </c>
      <c r="G298" s="12"/>
      <c r="H298" s="11">
        <v>66</v>
      </c>
      <c r="I298" s="11" t="s">
        <v>119</v>
      </c>
      <c r="J298" s="11" t="s">
        <v>149</v>
      </c>
      <c r="K298" s="11">
        <v>16.5</v>
      </c>
    </row>
    <row r="299" spans="1:11" ht="15">
      <c r="A299" s="63">
        <v>343</v>
      </c>
      <c r="B299" s="134">
        <v>17.5</v>
      </c>
      <c r="C299" s="134"/>
      <c r="D299" s="135" t="s">
        <v>15</v>
      </c>
      <c r="E299" s="12"/>
      <c r="F299" s="12" t="s">
        <v>120</v>
      </c>
      <c r="G299" s="12"/>
      <c r="H299" s="11">
        <v>104</v>
      </c>
      <c r="I299" s="11">
        <v>68.4</v>
      </c>
      <c r="J299" s="11" t="s">
        <v>149</v>
      </c>
      <c r="K299" s="11">
        <v>54</v>
      </c>
    </row>
    <row r="300" spans="1:11" ht="30">
      <c r="A300" s="192">
        <v>344</v>
      </c>
      <c r="B300" s="134"/>
      <c r="C300" s="134"/>
      <c r="D300" s="135"/>
      <c r="E300" s="12"/>
      <c r="F300" s="12" t="s">
        <v>121</v>
      </c>
      <c r="G300" s="12"/>
      <c r="H300" s="11">
        <v>1210</v>
      </c>
      <c r="I300" s="11" t="s">
        <v>122</v>
      </c>
      <c r="J300" s="11" t="s">
        <v>149</v>
      </c>
      <c r="K300" s="11">
        <v>120.2</v>
      </c>
    </row>
    <row r="301" spans="1:11" ht="38.25">
      <c r="A301" s="192"/>
      <c r="B301" s="134"/>
      <c r="C301" s="134"/>
      <c r="D301" s="135"/>
      <c r="E301" s="12" t="s">
        <v>16</v>
      </c>
      <c r="F301" s="12" t="s">
        <v>123</v>
      </c>
      <c r="G301" s="12"/>
      <c r="H301" s="11">
        <v>85935</v>
      </c>
      <c r="I301" s="11">
        <v>669.5</v>
      </c>
      <c r="J301" s="11" t="s">
        <v>149</v>
      </c>
      <c r="K301" s="11">
        <v>429.67</v>
      </c>
    </row>
    <row r="302" spans="1:11" ht="25.5">
      <c r="A302" s="63">
        <v>357</v>
      </c>
      <c r="B302" s="11">
        <v>17.6</v>
      </c>
      <c r="C302" s="11"/>
      <c r="D302" s="12" t="s">
        <v>15</v>
      </c>
      <c r="E302" s="17"/>
      <c r="F302" s="71" t="s">
        <v>211</v>
      </c>
      <c r="G302" s="12"/>
      <c r="H302" s="11">
        <v>20</v>
      </c>
      <c r="I302" s="11">
        <v>50</v>
      </c>
      <c r="J302" s="11">
        <v>5</v>
      </c>
      <c r="K302" s="11">
        <v>50</v>
      </c>
    </row>
    <row r="303" spans="1:11" ht="30">
      <c r="A303" s="63"/>
      <c r="B303" s="11"/>
      <c r="C303" s="11"/>
      <c r="D303" s="12"/>
      <c r="E303" s="17"/>
      <c r="F303" s="12"/>
      <c r="G303" s="12"/>
      <c r="H303" s="11"/>
      <c r="I303" s="11"/>
      <c r="J303" s="11" t="s">
        <v>144</v>
      </c>
      <c r="K303" s="11">
        <f>SUM(K293:K302)</f>
        <v>1101.05</v>
      </c>
    </row>
    <row r="304" spans="1:11" ht="15.75" customHeight="1">
      <c r="A304" s="63">
        <v>358</v>
      </c>
      <c r="B304" s="11"/>
      <c r="C304" s="11"/>
      <c r="D304" s="12"/>
      <c r="E304" s="17"/>
      <c r="F304" s="12"/>
      <c r="G304" s="135" t="s">
        <v>29</v>
      </c>
      <c r="H304" s="135"/>
      <c r="I304" s="135"/>
      <c r="J304" s="135"/>
      <c r="K304" s="53"/>
    </row>
    <row r="305" spans="1:11" ht="25.5">
      <c r="A305" s="63">
        <v>359</v>
      </c>
      <c r="B305" s="11">
        <v>18.1</v>
      </c>
      <c r="C305" s="11"/>
      <c r="D305" s="12" t="s">
        <v>15</v>
      </c>
      <c r="E305" s="17"/>
      <c r="F305" s="29" t="s">
        <v>124</v>
      </c>
      <c r="G305" s="12"/>
      <c r="H305" s="11">
        <v>4</v>
      </c>
      <c r="I305" s="11" t="s">
        <v>125</v>
      </c>
      <c r="J305" s="11">
        <v>5</v>
      </c>
      <c r="K305" s="11">
        <v>1.45</v>
      </c>
    </row>
    <row r="306" spans="1:11" ht="25.5">
      <c r="A306" s="63">
        <v>363</v>
      </c>
      <c r="B306" s="11">
        <v>18.2</v>
      </c>
      <c r="C306" s="11"/>
      <c r="D306" s="12" t="s">
        <v>15</v>
      </c>
      <c r="E306" s="17"/>
      <c r="F306" s="12" t="s">
        <v>20</v>
      </c>
      <c r="G306" s="12"/>
      <c r="H306" s="11">
        <v>32</v>
      </c>
      <c r="I306" s="11">
        <v>1080</v>
      </c>
      <c r="J306" s="11">
        <v>5</v>
      </c>
      <c r="K306" s="11">
        <v>78.9</v>
      </c>
    </row>
    <row r="307" spans="1:11" ht="25.5">
      <c r="A307" s="63">
        <v>371</v>
      </c>
      <c r="B307" s="11">
        <v>18.3</v>
      </c>
      <c r="C307" s="11"/>
      <c r="D307" s="12" t="s">
        <v>15</v>
      </c>
      <c r="E307" s="17"/>
      <c r="F307" s="29" t="s">
        <v>126</v>
      </c>
      <c r="G307" s="12"/>
      <c r="H307" s="11">
        <v>43</v>
      </c>
      <c r="I307" s="11" t="s">
        <v>127</v>
      </c>
      <c r="J307" s="11">
        <v>5</v>
      </c>
      <c r="K307" s="11">
        <v>38.7</v>
      </c>
    </row>
    <row r="308" spans="1:11" ht="25.5">
      <c r="A308" s="63">
        <v>377</v>
      </c>
      <c r="B308" s="11">
        <v>18.4</v>
      </c>
      <c r="C308" s="11"/>
      <c r="D308" s="12" t="s">
        <v>15</v>
      </c>
      <c r="E308" s="17"/>
      <c r="F308" s="12" t="s">
        <v>23</v>
      </c>
      <c r="G308" s="12"/>
      <c r="H308" s="11">
        <v>0</v>
      </c>
      <c r="I308" s="11"/>
      <c r="J308" s="11"/>
      <c r="K308" s="11"/>
    </row>
    <row r="309" spans="1:11" ht="26.25" customHeight="1">
      <c r="A309" s="63">
        <v>378</v>
      </c>
      <c r="B309" s="11"/>
      <c r="C309" s="11"/>
      <c r="D309" s="12" t="s">
        <v>15</v>
      </c>
      <c r="E309" s="17"/>
      <c r="F309" s="135" t="s">
        <v>31</v>
      </c>
      <c r="G309" s="135"/>
      <c r="H309" s="135"/>
      <c r="I309" s="135"/>
      <c r="J309" s="135"/>
      <c r="K309" s="53"/>
    </row>
    <row r="310" spans="1:11" ht="51">
      <c r="A310" s="63">
        <v>379</v>
      </c>
      <c r="B310" s="11">
        <v>18.5</v>
      </c>
      <c r="C310" s="11"/>
      <c r="D310" s="12" t="s">
        <v>15</v>
      </c>
      <c r="E310" s="17"/>
      <c r="F310" s="12" t="s">
        <v>32</v>
      </c>
      <c r="G310" s="12"/>
      <c r="H310" s="11">
        <v>0</v>
      </c>
      <c r="I310" s="11"/>
      <c r="J310" s="11"/>
      <c r="K310" s="11"/>
    </row>
    <row r="311" spans="1:11" ht="38.25">
      <c r="A311" s="63">
        <v>380</v>
      </c>
      <c r="B311" s="11">
        <v>18.6</v>
      </c>
      <c r="C311" s="11"/>
      <c r="D311" s="12" t="s">
        <v>15</v>
      </c>
      <c r="E311" s="17"/>
      <c r="F311" s="12" t="s">
        <v>27</v>
      </c>
      <c r="G311" s="12"/>
      <c r="H311" s="11">
        <v>0</v>
      </c>
      <c r="I311" s="11"/>
      <c r="J311" s="11"/>
      <c r="K311" s="11"/>
    </row>
    <row r="312" spans="1:11" ht="30">
      <c r="A312" s="63"/>
      <c r="B312" s="11"/>
      <c r="C312" s="11"/>
      <c r="D312" s="12"/>
      <c r="E312" s="17"/>
      <c r="F312" s="12"/>
      <c r="G312" s="12"/>
      <c r="H312" s="11"/>
      <c r="I312" s="11"/>
      <c r="J312" s="11" t="s">
        <v>144</v>
      </c>
      <c r="K312" s="11">
        <f>SUM(K304:K311)</f>
        <v>119.05000000000001</v>
      </c>
    </row>
    <row r="313" spans="1:11" ht="15.75" customHeight="1">
      <c r="A313" s="63">
        <v>381</v>
      </c>
      <c r="B313" s="11"/>
      <c r="C313" s="11"/>
      <c r="D313" s="12"/>
      <c r="E313" s="11"/>
      <c r="F313" s="12"/>
      <c r="G313" s="135" t="s">
        <v>35</v>
      </c>
      <c r="H313" s="135"/>
      <c r="I313" s="135"/>
      <c r="J313" s="135"/>
      <c r="K313" s="53"/>
    </row>
    <row r="314" spans="1:11" ht="25.5">
      <c r="A314" s="63">
        <v>382</v>
      </c>
      <c r="B314" s="11">
        <v>19.1</v>
      </c>
      <c r="C314" s="11"/>
      <c r="D314" s="12" t="s">
        <v>15</v>
      </c>
      <c r="E314" s="134" t="s">
        <v>36</v>
      </c>
      <c r="F314" s="78" t="s">
        <v>37</v>
      </c>
      <c r="G314" s="12"/>
      <c r="H314" s="11">
        <v>0</v>
      </c>
      <c r="I314" s="11"/>
      <c r="J314" s="11"/>
      <c r="K314" s="11"/>
    </row>
    <row r="315" spans="1:11" ht="25.5">
      <c r="A315" s="63">
        <v>383</v>
      </c>
      <c r="B315" s="11">
        <v>19.2</v>
      </c>
      <c r="C315" s="11"/>
      <c r="D315" s="12" t="s">
        <v>15</v>
      </c>
      <c r="E315" s="134"/>
      <c r="F315" s="78" t="s">
        <v>38</v>
      </c>
      <c r="G315" s="12"/>
      <c r="H315" s="11">
        <v>0</v>
      </c>
      <c r="I315" s="11"/>
      <c r="J315" s="11"/>
      <c r="K315" s="11"/>
    </row>
    <row r="316" spans="1:11" ht="51">
      <c r="A316" s="63">
        <v>384</v>
      </c>
      <c r="B316" s="11">
        <v>19.3</v>
      </c>
      <c r="C316" s="11"/>
      <c r="D316" s="12" t="s">
        <v>15</v>
      </c>
      <c r="E316" s="134"/>
      <c r="F316" s="78" t="s">
        <v>40</v>
      </c>
      <c r="G316" s="12"/>
      <c r="H316" s="11">
        <v>8</v>
      </c>
      <c r="I316" s="11" t="s">
        <v>128</v>
      </c>
      <c r="J316" s="11">
        <v>5</v>
      </c>
      <c r="K316" s="11">
        <v>216</v>
      </c>
    </row>
    <row r="317" spans="1:11" ht="38.25">
      <c r="A317" s="63">
        <v>385</v>
      </c>
      <c r="B317" s="11">
        <v>19.4</v>
      </c>
      <c r="C317" s="11"/>
      <c r="D317" s="12" t="s">
        <v>15</v>
      </c>
      <c r="E317" s="134"/>
      <c r="F317" s="78" t="s">
        <v>42</v>
      </c>
      <c r="G317" s="71" t="s">
        <v>212</v>
      </c>
      <c r="H317" s="11">
        <v>0</v>
      </c>
      <c r="I317" s="11">
        <v>120</v>
      </c>
      <c r="J317" s="11">
        <v>5</v>
      </c>
      <c r="K317" s="11">
        <v>14</v>
      </c>
    </row>
    <row r="318" spans="1:11" ht="51">
      <c r="A318" s="192">
        <v>386</v>
      </c>
      <c r="B318" s="134">
        <v>19.5</v>
      </c>
      <c r="C318" s="134"/>
      <c r="D318" s="135" t="s">
        <v>15</v>
      </c>
      <c r="E318" s="134"/>
      <c r="F318" s="88" t="s">
        <v>129</v>
      </c>
      <c r="G318" s="12"/>
      <c r="H318" s="11" t="s">
        <v>130</v>
      </c>
      <c r="I318" s="11" t="s">
        <v>131</v>
      </c>
      <c r="J318" s="11">
        <v>5</v>
      </c>
      <c r="K318" s="11">
        <v>85.29</v>
      </c>
    </row>
    <row r="319" spans="1:11" ht="51">
      <c r="A319" s="192"/>
      <c r="B319" s="134"/>
      <c r="C319" s="134"/>
      <c r="D319" s="135"/>
      <c r="E319" s="134"/>
      <c r="F319" s="88" t="s">
        <v>132</v>
      </c>
      <c r="G319" s="12"/>
      <c r="H319" s="11">
        <v>31350</v>
      </c>
      <c r="I319" s="11">
        <v>78</v>
      </c>
      <c r="J319" s="11">
        <v>5</v>
      </c>
      <c r="K319" s="11">
        <v>156.75</v>
      </c>
    </row>
    <row r="320" spans="1:11" ht="30">
      <c r="A320" s="63"/>
      <c r="B320" s="11"/>
      <c r="C320" s="11"/>
      <c r="D320" s="12"/>
      <c r="E320" s="134"/>
      <c r="F320" s="29"/>
      <c r="G320" s="12"/>
      <c r="H320" s="11"/>
      <c r="I320" s="11"/>
      <c r="J320" s="11" t="s">
        <v>144</v>
      </c>
      <c r="K320" s="11">
        <f>SUM(K314:K319)</f>
        <v>472.04</v>
      </c>
    </row>
    <row r="321" spans="1:11" ht="25.5">
      <c r="A321" s="63">
        <v>398</v>
      </c>
      <c r="B321" s="11">
        <v>20</v>
      </c>
      <c r="C321" s="11"/>
      <c r="D321" s="12" t="s">
        <v>15</v>
      </c>
      <c r="E321" s="134"/>
      <c r="F321" s="135" t="s">
        <v>46</v>
      </c>
      <c r="G321" s="135"/>
      <c r="H321" s="135"/>
      <c r="I321" s="135"/>
      <c r="J321" s="135"/>
      <c r="K321" s="53"/>
    </row>
    <row r="322" spans="1:11" ht="51">
      <c r="A322" s="63">
        <v>399</v>
      </c>
      <c r="B322" s="11">
        <v>20.1</v>
      </c>
      <c r="C322" s="11"/>
      <c r="D322" s="12" t="s">
        <v>15</v>
      </c>
      <c r="E322" s="134"/>
      <c r="F322" s="78" t="s">
        <v>47</v>
      </c>
      <c r="G322" s="11"/>
      <c r="H322" s="11">
        <v>0</v>
      </c>
      <c r="I322" s="11"/>
      <c r="J322" s="11"/>
      <c r="K322" s="11"/>
    </row>
    <row r="323" spans="1:11" ht="63.75">
      <c r="A323" s="63">
        <v>400</v>
      </c>
      <c r="B323" s="11">
        <v>20.2</v>
      </c>
      <c r="C323" s="11"/>
      <c r="D323" s="12" t="s">
        <v>15</v>
      </c>
      <c r="E323" s="11"/>
      <c r="F323" s="78" t="s">
        <v>49</v>
      </c>
      <c r="G323" s="11"/>
      <c r="H323" s="11"/>
      <c r="I323" s="11"/>
      <c r="J323" s="11"/>
      <c r="K323" s="11"/>
    </row>
    <row r="324" spans="1:12" ht="45">
      <c r="A324" s="26"/>
      <c r="B324" s="11"/>
      <c r="C324" s="11"/>
      <c r="D324" s="12"/>
      <c r="E324" s="11"/>
      <c r="F324" s="12"/>
      <c r="G324" s="11"/>
      <c r="H324" s="11"/>
      <c r="I324" s="14"/>
      <c r="J324" s="105" t="s">
        <v>261</v>
      </c>
      <c r="K324" s="119">
        <f>K303+K312+K320</f>
        <v>1692.1399999999999</v>
      </c>
      <c r="L324" s="16"/>
    </row>
    <row r="325" spans="1:11" ht="15">
      <c r="A325" s="50"/>
      <c r="B325" s="8"/>
      <c r="C325" s="8"/>
      <c r="D325" s="9"/>
      <c r="E325" s="8"/>
      <c r="F325" s="9"/>
      <c r="G325" s="8"/>
      <c r="H325" s="8"/>
      <c r="I325" s="8"/>
      <c r="J325" s="8"/>
      <c r="K325" s="3"/>
    </row>
    <row r="326" ht="15">
      <c r="M326" t="s">
        <v>143</v>
      </c>
    </row>
    <row r="327" ht="15">
      <c r="A327" s="1"/>
    </row>
    <row r="328" ht="15.75">
      <c r="A328" s="2" t="s">
        <v>133</v>
      </c>
    </row>
    <row r="329" spans="1:12" ht="16.5" customHeight="1">
      <c r="A329" s="26"/>
      <c r="B329" s="134" t="s">
        <v>2</v>
      </c>
      <c r="C329" s="134"/>
      <c r="D329" s="134"/>
      <c r="E329" s="134"/>
      <c r="F329" s="134"/>
      <c r="G329" s="134"/>
      <c r="H329" s="134"/>
      <c r="I329" s="134"/>
      <c r="J329" s="134"/>
      <c r="K329" s="134"/>
      <c r="L329" s="16"/>
    </row>
    <row r="330" spans="1:12" ht="75.75" customHeight="1">
      <c r="A330" s="26" t="s">
        <v>3</v>
      </c>
      <c r="B330" s="11" t="s">
        <v>60</v>
      </c>
      <c r="C330" s="11" t="s">
        <v>5</v>
      </c>
      <c r="D330" s="11" t="s">
        <v>6</v>
      </c>
      <c r="E330" s="11" t="s">
        <v>7</v>
      </c>
      <c r="F330" s="11" t="s">
        <v>8</v>
      </c>
      <c r="G330" s="17" t="s">
        <v>9</v>
      </c>
      <c r="H330" s="134" t="s">
        <v>10</v>
      </c>
      <c r="I330" s="134"/>
      <c r="J330" s="11" t="s">
        <v>61</v>
      </c>
      <c r="K330" s="11" t="s">
        <v>62</v>
      </c>
      <c r="L330" s="19"/>
    </row>
    <row r="331" spans="1:12" ht="15" customHeight="1">
      <c r="A331" s="155">
        <v>401</v>
      </c>
      <c r="B331" s="134">
        <v>17</v>
      </c>
      <c r="C331" s="134" t="s">
        <v>134</v>
      </c>
      <c r="D331" s="135" t="s">
        <v>15</v>
      </c>
      <c r="E331" s="12"/>
      <c r="F331" s="134" t="s">
        <v>17</v>
      </c>
      <c r="G331" s="134"/>
      <c r="H331" s="134"/>
      <c r="I331" s="134"/>
      <c r="J331" s="134"/>
      <c r="K331" s="134"/>
      <c r="L331" s="16"/>
    </row>
    <row r="332" spans="1:12" ht="15">
      <c r="A332" s="155"/>
      <c r="B332" s="134"/>
      <c r="C332" s="134"/>
      <c r="D332" s="135"/>
      <c r="E332" s="12"/>
      <c r="F332" s="134"/>
      <c r="G332" s="134"/>
      <c r="H332" s="134"/>
      <c r="I332" s="134"/>
      <c r="J332" s="134"/>
      <c r="K332" s="134"/>
      <c r="L332" s="16"/>
    </row>
    <row r="333" spans="1:12" ht="15">
      <c r="A333" s="155"/>
      <c r="B333" s="134"/>
      <c r="C333" s="134"/>
      <c r="D333" s="135"/>
      <c r="E333" s="12"/>
      <c r="F333" s="134"/>
      <c r="G333" s="134"/>
      <c r="H333" s="134"/>
      <c r="I333" s="134"/>
      <c r="J333" s="134"/>
      <c r="K333" s="134"/>
      <c r="L333" s="16"/>
    </row>
    <row r="334" spans="1:12" ht="25.5">
      <c r="A334" s="26">
        <v>402</v>
      </c>
      <c r="B334" s="11">
        <v>17.1</v>
      </c>
      <c r="C334" s="11"/>
      <c r="D334" s="12" t="s">
        <v>15</v>
      </c>
      <c r="E334" s="12"/>
      <c r="F334" s="12" t="s">
        <v>18</v>
      </c>
      <c r="G334" s="17"/>
      <c r="H334" s="134"/>
      <c r="I334" s="134"/>
      <c r="J334" s="17"/>
      <c r="K334" s="11"/>
      <c r="L334" s="7"/>
    </row>
    <row r="335" spans="1:12" ht="25.5">
      <c r="A335" s="26">
        <v>403</v>
      </c>
      <c r="B335" s="11">
        <v>17.2</v>
      </c>
      <c r="C335" s="11"/>
      <c r="D335" s="12" t="s">
        <v>15</v>
      </c>
      <c r="E335" s="12"/>
      <c r="F335" s="12" t="s">
        <v>20</v>
      </c>
      <c r="G335" s="17">
        <v>12</v>
      </c>
      <c r="H335" s="134">
        <v>60</v>
      </c>
      <c r="I335" s="134"/>
      <c r="J335" s="17">
        <v>5</v>
      </c>
      <c r="K335" s="11">
        <v>36</v>
      </c>
      <c r="L335" s="19"/>
    </row>
    <row r="336" spans="1:12" ht="25.5">
      <c r="A336" s="26">
        <v>404</v>
      </c>
      <c r="B336" s="11">
        <v>17.3</v>
      </c>
      <c r="C336" s="11"/>
      <c r="D336" s="12" t="s">
        <v>15</v>
      </c>
      <c r="E336" s="12"/>
      <c r="F336" s="12" t="s">
        <v>21</v>
      </c>
      <c r="G336" s="17"/>
      <c r="H336" s="134"/>
      <c r="I336" s="134"/>
      <c r="J336" s="17"/>
      <c r="K336" s="11"/>
      <c r="L336" s="7"/>
    </row>
    <row r="337" spans="1:12" ht="25.5">
      <c r="A337" s="26">
        <v>405</v>
      </c>
      <c r="B337" s="11">
        <v>17.4</v>
      </c>
      <c r="C337" s="11"/>
      <c r="D337" s="12" t="s">
        <v>15</v>
      </c>
      <c r="E337" s="12"/>
      <c r="F337" s="12" t="s">
        <v>23</v>
      </c>
      <c r="G337" s="17"/>
      <c r="H337" s="134"/>
      <c r="I337" s="134"/>
      <c r="J337" s="17"/>
      <c r="K337" s="11"/>
      <c r="L337" s="7"/>
    </row>
    <row r="338" spans="1:12" ht="51">
      <c r="A338" s="26">
        <v>406</v>
      </c>
      <c r="B338" s="11">
        <v>17.5</v>
      </c>
      <c r="C338" s="11"/>
      <c r="D338" s="12" t="s">
        <v>15</v>
      </c>
      <c r="E338" s="12"/>
      <c r="F338" s="12" t="s">
        <v>25</v>
      </c>
      <c r="G338" s="17" t="s">
        <v>135</v>
      </c>
      <c r="H338" s="134">
        <v>50</v>
      </c>
      <c r="I338" s="134"/>
      <c r="J338" s="17">
        <v>5</v>
      </c>
      <c r="K338" s="11">
        <v>15</v>
      </c>
      <c r="L338" s="19"/>
    </row>
    <row r="339" spans="1:12" ht="38.25">
      <c r="A339" s="26">
        <v>407</v>
      </c>
      <c r="B339" s="11">
        <v>17.6</v>
      </c>
      <c r="C339" s="11"/>
      <c r="D339" s="12" t="s">
        <v>15</v>
      </c>
      <c r="E339" s="12"/>
      <c r="F339" s="12" t="s">
        <v>27</v>
      </c>
      <c r="G339" s="17"/>
      <c r="H339" s="134"/>
      <c r="I339" s="134"/>
      <c r="J339" s="17"/>
      <c r="K339" s="11"/>
      <c r="L339" s="7"/>
    </row>
    <row r="340" spans="1:12" ht="30">
      <c r="A340" s="26"/>
      <c r="B340" s="11"/>
      <c r="C340" s="11"/>
      <c r="D340" s="12"/>
      <c r="E340" s="12"/>
      <c r="F340" s="12"/>
      <c r="G340" s="17"/>
      <c r="H340" s="11"/>
      <c r="I340" s="11"/>
      <c r="J340" s="90" t="s">
        <v>144</v>
      </c>
      <c r="K340" s="105">
        <f>SUM(K334:K339)</f>
        <v>51</v>
      </c>
      <c r="L340" s="8"/>
    </row>
    <row r="341" spans="1:12" ht="26.25" customHeight="1">
      <c r="A341" s="26">
        <v>408</v>
      </c>
      <c r="B341" s="11">
        <v>18</v>
      </c>
      <c r="C341" s="11"/>
      <c r="D341" s="12" t="s">
        <v>15</v>
      </c>
      <c r="E341" s="12"/>
      <c r="F341" s="135" t="s">
        <v>29</v>
      </c>
      <c r="G341" s="135"/>
      <c r="H341" s="135"/>
      <c r="I341" s="135"/>
      <c r="J341" s="135"/>
      <c r="K341" s="53"/>
      <c r="L341" s="18"/>
    </row>
    <row r="342" spans="1:12" ht="25.5">
      <c r="A342" s="26">
        <v>409</v>
      </c>
      <c r="B342" s="11">
        <v>18.1</v>
      </c>
      <c r="C342" s="11"/>
      <c r="D342" s="12" t="s">
        <v>15</v>
      </c>
      <c r="E342" s="12"/>
      <c r="F342" s="12" t="s">
        <v>18</v>
      </c>
      <c r="G342" s="11">
        <v>5</v>
      </c>
      <c r="H342" s="134">
        <v>25</v>
      </c>
      <c r="I342" s="134"/>
      <c r="J342" s="17">
        <v>5</v>
      </c>
      <c r="K342" s="11">
        <v>25</v>
      </c>
      <c r="L342" s="7"/>
    </row>
    <row r="343" spans="1:12" ht="25.5">
      <c r="A343" s="26">
        <v>410</v>
      </c>
      <c r="B343" s="11">
        <v>18.2</v>
      </c>
      <c r="C343" s="11"/>
      <c r="D343" s="12" t="s">
        <v>15</v>
      </c>
      <c r="E343" s="12"/>
      <c r="F343" s="12" t="s">
        <v>20</v>
      </c>
      <c r="G343" s="11"/>
      <c r="H343" s="134"/>
      <c r="I343" s="134"/>
      <c r="J343" s="17"/>
      <c r="K343" s="11"/>
      <c r="L343" s="7"/>
    </row>
    <row r="344" spans="1:12" ht="25.5">
      <c r="A344" s="26">
        <v>411</v>
      </c>
      <c r="B344" s="11">
        <v>18.3</v>
      </c>
      <c r="C344" s="11"/>
      <c r="D344" s="12" t="s">
        <v>15</v>
      </c>
      <c r="E344" s="12"/>
      <c r="F344" s="12" t="s">
        <v>21</v>
      </c>
      <c r="G344" s="11"/>
      <c r="H344" s="134"/>
      <c r="I344" s="134"/>
      <c r="J344" s="17"/>
      <c r="K344" s="11"/>
      <c r="L344" s="7"/>
    </row>
    <row r="345" spans="1:12" ht="25.5">
      <c r="A345" s="26">
        <v>412</v>
      </c>
      <c r="B345" s="11">
        <v>18.4</v>
      </c>
      <c r="C345" s="11"/>
      <c r="D345" s="12" t="s">
        <v>15</v>
      </c>
      <c r="E345" s="12"/>
      <c r="F345" s="12" t="s">
        <v>23</v>
      </c>
      <c r="G345" s="11"/>
      <c r="H345" s="134"/>
      <c r="I345" s="134"/>
      <c r="J345" s="17"/>
      <c r="K345" s="11"/>
      <c r="L345" s="7"/>
    </row>
    <row r="346" spans="1:12" ht="26.25" customHeight="1">
      <c r="A346" s="26">
        <v>413</v>
      </c>
      <c r="B346" s="11"/>
      <c r="C346" s="11"/>
      <c r="D346" s="12" t="s">
        <v>15</v>
      </c>
      <c r="E346" s="12"/>
      <c r="F346" s="135" t="s">
        <v>31</v>
      </c>
      <c r="G346" s="135"/>
      <c r="H346" s="135"/>
      <c r="I346" s="135"/>
      <c r="J346" s="135"/>
      <c r="K346" s="53"/>
      <c r="L346" s="18"/>
    </row>
    <row r="347" spans="1:12" ht="51">
      <c r="A347" s="26">
        <v>414</v>
      </c>
      <c r="B347" s="11">
        <v>18.5</v>
      </c>
      <c r="C347" s="11"/>
      <c r="D347" s="12" t="s">
        <v>15</v>
      </c>
      <c r="E347" s="12"/>
      <c r="F347" s="12" t="s">
        <v>32</v>
      </c>
      <c r="G347" s="11"/>
      <c r="H347" s="134"/>
      <c r="I347" s="134"/>
      <c r="J347" s="17"/>
      <c r="K347" s="11"/>
      <c r="L347" s="18"/>
    </row>
    <row r="348" spans="1:12" ht="38.25">
      <c r="A348" s="26">
        <v>415</v>
      </c>
      <c r="B348" s="11">
        <v>18.6</v>
      </c>
      <c r="C348" s="11"/>
      <c r="D348" s="12" t="s">
        <v>15</v>
      </c>
      <c r="E348" s="12" t="s">
        <v>16</v>
      </c>
      <c r="F348" s="12" t="s">
        <v>27</v>
      </c>
      <c r="G348" s="11"/>
      <c r="H348" s="134"/>
      <c r="I348" s="134"/>
      <c r="J348" s="17"/>
      <c r="K348" s="11"/>
      <c r="L348" s="18"/>
    </row>
    <row r="349" spans="1:12" ht="15.75">
      <c r="A349" s="72"/>
      <c r="B349" s="69"/>
      <c r="C349" s="69"/>
      <c r="D349" s="71"/>
      <c r="E349" s="71"/>
      <c r="F349" s="71"/>
      <c r="G349" s="69"/>
      <c r="H349" s="69"/>
      <c r="I349" s="140" t="s">
        <v>144</v>
      </c>
      <c r="J349" s="141"/>
      <c r="K349" s="105">
        <f>SUM(K342:K348)</f>
        <v>25</v>
      </c>
      <c r="L349" s="18"/>
    </row>
    <row r="350" spans="1:12" ht="25.5">
      <c r="A350" s="26">
        <v>416</v>
      </c>
      <c r="B350" s="11">
        <v>19</v>
      </c>
      <c r="C350" s="11"/>
      <c r="D350" s="12" t="s">
        <v>15</v>
      </c>
      <c r="E350" s="11"/>
      <c r="F350" s="135" t="s">
        <v>35</v>
      </c>
      <c r="G350" s="135"/>
      <c r="H350" s="135"/>
      <c r="I350" s="135"/>
      <c r="J350" s="135"/>
      <c r="K350" s="53"/>
      <c r="L350" s="18"/>
    </row>
    <row r="351" spans="1:12" ht="25.5">
      <c r="A351" s="26">
        <v>417</v>
      </c>
      <c r="B351" s="11">
        <v>19.1</v>
      </c>
      <c r="C351" s="11"/>
      <c r="D351" s="12" t="s">
        <v>15</v>
      </c>
      <c r="E351" s="134" t="s">
        <v>36</v>
      </c>
      <c r="F351" s="12" t="s">
        <v>37</v>
      </c>
      <c r="G351" s="11"/>
      <c r="H351" s="134"/>
      <c r="I351" s="134"/>
      <c r="J351" s="17"/>
      <c r="K351" s="11"/>
      <c r="L351" s="7"/>
    </row>
    <row r="352" spans="1:12" ht="25.5">
      <c r="A352" s="26">
        <v>418</v>
      </c>
      <c r="B352" s="11">
        <v>19.2</v>
      </c>
      <c r="C352" s="11"/>
      <c r="D352" s="12" t="s">
        <v>15</v>
      </c>
      <c r="E352" s="134"/>
      <c r="F352" s="12" t="s">
        <v>38</v>
      </c>
      <c r="G352" s="11"/>
      <c r="H352" s="134"/>
      <c r="I352" s="134"/>
      <c r="J352" s="17"/>
      <c r="K352" s="11"/>
      <c r="L352" s="7"/>
    </row>
    <row r="353" spans="1:12" ht="51">
      <c r="A353" s="26">
        <v>419</v>
      </c>
      <c r="B353" s="11">
        <v>19.3</v>
      </c>
      <c r="C353" s="11"/>
      <c r="D353" s="12" t="s">
        <v>15</v>
      </c>
      <c r="E353" s="134"/>
      <c r="F353" s="12" t="s">
        <v>40</v>
      </c>
      <c r="G353" s="69" t="s">
        <v>213</v>
      </c>
      <c r="H353" s="134">
        <v>100</v>
      </c>
      <c r="I353" s="134"/>
      <c r="J353" s="17">
        <v>5</v>
      </c>
      <c r="K353" s="11">
        <v>50</v>
      </c>
      <c r="L353" s="7"/>
    </row>
    <row r="354" spans="1:12" ht="38.25">
      <c r="A354" s="26">
        <v>420</v>
      </c>
      <c r="B354" s="11">
        <v>19.4</v>
      </c>
      <c r="C354" s="11"/>
      <c r="D354" s="12" t="s">
        <v>15</v>
      </c>
      <c r="E354" s="134"/>
      <c r="F354" s="12" t="s">
        <v>42</v>
      </c>
      <c r="G354" s="11"/>
      <c r="H354" s="134"/>
      <c r="I354" s="134"/>
      <c r="J354" s="17"/>
      <c r="K354" s="11"/>
      <c r="L354" s="7"/>
    </row>
    <row r="355" spans="1:12" ht="25.5">
      <c r="A355" s="26">
        <v>421</v>
      </c>
      <c r="B355" s="11">
        <v>19.5</v>
      </c>
      <c r="C355" s="11"/>
      <c r="D355" s="12" t="s">
        <v>15</v>
      </c>
      <c r="E355" s="134"/>
      <c r="F355" s="12" t="s">
        <v>44</v>
      </c>
      <c r="G355" s="11"/>
      <c r="H355" s="134"/>
      <c r="I355" s="134"/>
      <c r="J355" s="17"/>
      <c r="K355" s="11"/>
      <c r="L355" s="7"/>
    </row>
    <row r="356" spans="1:12" ht="30">
      <c r="A356" s="72"/>
      <c r="B356" s="69"/>
      <c r="C356" s="69"/>
      <c r="D356" s="71"/>
      <c r="E356" s="134"/>
      <c r="F356" s="71"/>
      <c r="G356" s="69"/>
      <c r="H356" s="69"/>
      <c r="I356" s="69"/>
      <c r="J356" s="105" t="s">
        <v>144</v>
      </c>
      <c r="K356" s="105">
        <f>SUM(K353:K355)</f>
        <v>50</v>
      </c>
      <c r="L356" s="70"/>
    </row>
    <row r="357" spans="1:12" ht="25.5">
      <c r="A357" s="26">
        <v>422</v>
      </c>
      <c r="B357" s="11">
        <v>20</v>
      </c>
      <c r="C357" s="11"/>
      <c r="D357" s="12" t="s">
        <v>15</v>
      </c>
      <c r="E357" s="134"/>
      <c r="F357" s="135" t="s">
        <v>46</v>
      </c>
      <c r="G357" s="135"/>
      <c r="H357" s="135"/>
      <c r="I357" s="135"/>
      <c r="J357" s="135"/>
      <c r="K357" s="53"/>
      <c r="L357" s="18"/>
    </row>
    <row r="358" spans="1:12" ht="51">
      <c r="A358" s="26">
        <v>423</v>
      </c>
      <c r="B358" s="11">
        <v>20.1</v>
      </c>
      <c r="C358" s="11"/>
      <c r="D358" s="12" t="s">
        <v>15</v>
      </c>
      <c r="E358" s="134"/>
      <c r="F358" s="12" t="s">
        <v>47</v>
      </c>
      <c r="G358" s="17">
        <v>285</v>
      </c>
      <c r="H358" s="134">
        <v>9684</v>
      </c>
      <c r="I358" s="134"/>
      <c r="J358" s="11">
        <v>5</v>
      </c>
      <c r="K358" s="11">
        <v>409.11</v>
      </c>
      <c r="L358" s="19"/>
    </row>
    <row r="359" spans="1:12" ht="73.5" customHeight="1">
      <c r="A359" s="155">
        <v>424</v>
      </c>
      <c r="B359" s="134">
        <v>20.2</v>
      </c>
      <c r="C359" s="134"/>
      <c r="D359" s="135" t="s">
        <v>15</v>
      </c>
      <c r="E359" s="134"/>
      <c r="F359" s="135" t="s">
        <v>49</v>
      </c>
      <c r="G359" s="17">
        <v>223</v>
      </c>
      <c r="H359" s="17">
        <v>4588</v>
      </c>
      <c r="I359" s="17"/>
      <c r="J359" s="11" t="s">
        <v>149</v>
      </c>
      <c r="K359" s="106">
        <v>223.94</v>
      </c>
      <c r="L359" s="19"/>
    </row>
    <row r="360" spans="1:12" ht="24.75" customHeight="1">
      <c r="A360" s="155"/>
      <c r="B360" s="134"/>
      <c r="C360" s="134"/>
      <c r="D360" s="135"/>
      <c r="E360" s="134"/>
      <c r="F360" s="135"/>
      <c r="G360" s="17"/>
      <c r="H360" s="17"/>
      <c r="I360" s="17"/>
      <c r="J360" s="105" t="s">
        <v>142</v>
      </c>
      <c r="K360" s="126">
        <f>SUM(K358:K359)</f>
        <v>633.05</v>
      </c>
      <c r="L360" s="19"/>
    </row>
    <row r="361" spans="1:12" ht="30" customHeight="1">
      <c r="A361" s="155"/>
      <c r="B361" s="134"/>
      <c r="C361" s="134"/>
      <c r="D361" s="135"/>
      <c r="E361" s="134"/>
      <c r="F361" s="12"/>
      <c r="G361" s="17"/>
      <c r="H361" s="17"/>
      <c r="I361" s="17"/>
      <c r="J361" s="105" t="s">
        <v>57</v>
      </c>
      <c r="K361" s="105">
        <f>K360+K356+K349+K340</f>
        <v>759.05</v>
      </c>
      <c r="L361" s="19"/>
    </row>
    <row r="362" spans="1:12" ht="15">
      <c r="A362" s="3"/>
      <c r="B362" s="3"/>
      <c r="C362" s="3"/>
      <c r="D362" s="3"/>
      <c r="E362" s="3"/>
      <c r="F362" s="3"/>
      <c r="G362" s="3"/>
      <c r="H362" s="3"/>
      <c r="I362" s="3"/>
      <c r="J362" s="3"/>
      <c r="L362" s="3"/>
    </row>
    <row r="363" ht="15">
      <c r="A363" s="1"/>
    </row>
    <row r="364" ht="15">
      <c r="A364" s="1"/>
    </row>
    <row r="365" ht="15.75">
      <c r="A365" s="6" t="s">
        <v>1</v>
      </c>
    </row>
    <row r="366" ht="15.75">
      <c r="A366" s="6" t="s">
        <v>136</v>
      </c>
    </row>
    <row r="367" spans="1:12" ht="16.5" customHeight="1">
      <c r="A367" s="26"/>
      <c r="B367" s="134" t="s">
        <v>2</v>
      </c>
      <c r="C367" s="134"/>
      <c r="D367" s="134"/>
      <c r="E367" s="134"/>
      <c r="F367" s="134"/>
      <c r="G367" s="134"/>
      <c r="H367" s="134"/>
      <c r="I367" s="134"/>
      <c r="J367" s="134"/>
      <c r="K367" s="134"/>
      <c r="L367" s="16"/>
    </row>
    <row r="368" spans="1:12" ht="165">
      <c r="A368" s="26" t="s">
        <v>3</v>
      </c>
      <c r="B368" s="11" t="s">
        <v>60</v>
      </c>
      <c r="C368" s="11" t="s">
        <v>5</v>
      </c>
      <c r="D368" s="11" t="s">
        <v>6</v>
      </c>
      <c r="E368" s="11" t="s">
        <v>7</v>
      </c>
      <c r="F368" s="11" t="s">
        <v>8</v>
      </c>
      <c r="G368" s="11" t="s">
        <v>9</v>
      </c>
      <c r="H368" s="134" t="s">
        <v>10</v>
      </c>
      <c r="I368" s="134"/>
      <c r="J368" s="17" t="s">
        <v>61</v>
      </c>
      <c r="K368" s="11" t="s">
        <v>62</v>
      </c>
      <c r="L368" s="19"/>
    </row>
    <row r="369" spans="1:12" ht="15" customHeight="1">
      <c r="A369" s="155">
        <v>426</v>
      </c>
      <c r="B369" s="134">
        <v>17</v>
      </c>
      <c r="C369" s="134"/>
      <c r="D369" s="135" t="s">
        <v>15</v>
      </c>
      <c r="E369" s="12"/>
      <c r="F369" s="134" t="s">
        <v>17</v>
      </c>
      <c r="G369" s="134"/>
      <c r="H369" s="134"/>
      <c r="I369" s="134"/>
      <c r="J369" s="134"/>
      <c r="K369" s="17"/>
      <c r="L369" s="16"/>
    </row>
    <row r="370" spans="1:12" ht="15">
      <c r="A370" s="155"/>
      <c r="B370" s="134"/>
      <c r="C370" s="134"/>
      <c r="D370" s="135"/>
      <c r="E370" s="12"/>
      <c r="F370" s="134"/>
      <c r="G370" s="134"/>
      <c r="H370" s="134"/>
      <c r="I370" s="134"/>
      <c r="J370" s="134"/>
      <c r="K370" s="17"/>
      <c r="L370" s="16"/>
    </row>
    <row r="371" spans="1:12" ht="15">
      <c r="A371" s="155"/>
      <c r="B371" s="134"/>
      <c r="C371" s="134"/>
      <c r="D371" s="135"/>
      <c r="E371" s="12"/>
      <c r="F371" s="134"/>
      <c r="G371" s="134"/>
      <c r="H371" s="134"/>
      <c r="I371" s="134"/>
      <c r="J371" s="134"/>
      <c r="K371" s="17"/>
      <c r="L371" s="16"/>
    </row>
    <row r="372" spans="1:12" ht="25.5">
      <c r="A372" s="26">
        <v>427</v>
      </c>
      <c r="B372" s="11">
        <v>17.1</v>
      </c>
      <c r="C372" s="11"/>
      <c r="D372" s="12" t="s">
        <v>15</v>
      </c>
      <c r="E372" s="12"/>
      <c r="F372" s="12" t="s">
        <v>18</v>
      </c>
      <c r="G372" s="11">
        <v>50</v>
      </c>
      <c r="H372" s="134">
        <v>25</v>
      </c>
      <c r="I372" s="134"/>
      <c r="J372" s="17">
        <v>5</v>
      </c>
      <c r="K372" s="17">
        <v>50</v>
      </c>
      <c r="L372" s="7"/>
    </row>
    <row r="373" spans="1:12" ht="25.5">
      <c r="A373" s="26">
        <v>428</v>
      </c>
      <c r="B373" s="11">
        <v>17.2</v>
      </c>
      <c r="C373" s="11"/>
      <c r="D373" s="12" t="s">
        <v>15</v>
      </c>
      <c r="E373" s="12"/>
      <c r="F373" s="12" t="s">
        <v>20</v>
      </c>
      <c r="G373" s="11"/>
      <c r="H373" s="134"/>
      <c r="I373" s="134"/>
      <c r="J373" s="17"/>
      <c r="K373" s="17"/>
      <c r="L373" s="7"/>
    </row>
    <row r="374" spans="1:12" ht="25.5">
      <c r="A374" s="26">
        <v>429</v>
      </c>
      <c r="B374" s="11">
        <v>17.3</v>
      </c>
      <c r="C374" s="11"/>
      <c r="D374" s="12" t="s">
        <v>15</v>
      </c>
      <c r="E374" s="12"/>
      <c r="F374" s="12" t="s">
        <v>21</v>
      </c>
      <c r="G374" s="11"/>
      <c r="H374" s="134"/>
      <c r="I374" s="134"/>
      <c r="J374" s="17"/>
      <c r="K374" s="17"/>
      <c r="L374" s="7"/>
    </row>
    <row r="375" spans="1:12" ht="25.5">
      <c r="A375" s="26">
        <v>430</v>
      </c>
      <c r="B375" s="11">
        <v>17.4</v>
      </c>
      <c r="C375" s="11"/>
      <c r="D375" s="12" t="s">
        <v>15</v>
      </c>
      <c r="E375" s="12"/>
      <c r="F375" s="12" t="s">
        <v>23</v>
      </c>
      <c r="G375" s="11"/>
      <c r="H375" s="134"/>
      <c r="I375" s="134"/>
      <c r="J375" s="17"/>
      <c r="K375" s="17"/>
      <c r="L375" s="7"/>
    </row>
    <row r="376" spans="1:12" ht="51">
      <c r="A376" s="26">
        <v>431</v>
      </c>
      <c r="B376" s="11">
        <v>17.5</v>
      </c>
      <c r="C376" s="11"/>
      <c r="D376" s="12" t="s">
        <v>15</v>
      </c>
      <c r="E376" s="12"/>
      <c r="F376" s="12" t="s">
        <v>25</v>
      </c>
      <c r="G376" s="11"/>
      <c r="H376" s="134"/>
      <c r="I376" s="134"/>
      <c r="J376" s="17"/>
      <c r="K376" s="17"/>
      <c r="L376" s="7"/>
    </row>
    <row r="377" spans="1:12" ht="25.5">
      <c r="A377" s="26">
        <v>432</v>
      </c>
      <c r="B377" s="11">
        <v>17.6</v>
      </c>
      <c r="C377" s="11"/>
      <c r="D377" s="12" t="s">
        <v>15</v>
      </c>
      <c r="E377" s="12"/>
      <c r="F377" s="71" t="s">
        <v>211</v>
      </c>
      <c r="G377" s="11">
        <v>10</v>
      </c>
      <c r="H377" s="134"/>
      <c r="I377" s="134"/>
      <c r="J377" s="17">
        <v>5</v>
      </c>
      <c r="K377" s="17">
        <v>50</v>
      </c>
      <c r="L377" s="7"/>
    </row>
    <row r="378" spans="1:12" ht="30">
      <c r="A378" s="72"/>
      <c r="B378" s="69"/>
      <c r="C378" s="69"/>
      <c r="D378" s="71"/>
      <c r="E378" s="71"/>
      <c r="F378" s="71"/>
      <c r="G378" s="69"/>
      <c r="H378" s="69"/>
      <c r="I378" s="74" t="s">
        <v>142</v>
      </c>
      <c r="J378" s="90"/>
      <c r="K378" s="90">
        <f>SUM(K372:K377)</f>
        <v>100</v>
      </c>
      <c r="L378" s="70"/>
    </row>
    <row r="379" spans="1:12" ht="26.25" customHeight="1">
      <c r="A379" s="26">
        <v>433</v>
      </c>
      <c r="B379" s="11">
        <v>18</v>
      </c>
      <c r="C379" s="11"/>
      <c r="D379" s="12" t="s">
        <v>15</v>
      </c>
      <c r="E379" s="12"/>
      <c r="F379" s="135" t="s">
        <v>29</v>
      </c>
      <c r="G379" s="135"/>
      <c r="H379" s="135"/>
      <c r="I379" s="135"/>
      <c r="J379" s="135"/>
      <c r="K379" s="53"/>
      <c r="L379" s="18"/>
    </row>
    <row r="380" spans="1:12" ht="25.5">
      <c r="A380" s="26">
        <v>434</v>
      </c>
      <c r="B380" s="11">
        <v>18.1</v>
      </c>
      <c r="C380" s="11"/>
      <c r="D380" s="12" t="s">
        <v>15</v>
      </c>
      <c r="E380" s="12"/>
      <c r="F380" s="12" t="s">
        <v>18</v>
      </c>
      <c r="G380" s="11">
        <v>10</v>
      </c>
      <c r="H380" s="134">
        <v>50</v>
      </c>
      <c r="I380" s="134"/>
      <c r="J380" s="17">
        <v>5</v>
      </c>
      <c r="K380" s="17">
        <v>50</v>
      </c>
      <c r="L380" s="7"/>
    </row>
    <row r="381" spans="1:12" ht="25.5">
      <c r="A381" s="26">
        <v>435</v>
      </c>
      <c r="B381" s="11">
        <v>18.2</v>
      </c>
      <c r="C381" s="11"/>
      <c r="D381" s="12" t="s">
        <v>15</v>
      </c>
      <c r="E381" s="12"/>
      <c r="F381" s="12" t="s">
        <v>20</v>
      </c>
      <c r="G381" s="11"/>
      <c r="H381" s="134"/>
      <c r="I381" s="134"/>
      <c r="J381" s="17"/>
      <c r="K381" s="17"/>
      <c r="L381" s="7"/>
    </row>
    <row r="382" spans="1:12" ht="25.5">
      <c r="A382" s="26">
        <v>436</v>
      </c>
      <c r="B382" s="11">
        <v>18.3</v>
      </c>
      <c r="C382" s="11"/>
      <c r="D382" s="12" t="s">
        <v>15</v>
      </c>
      <c r="E382" s="12"/>
      <c r="F382" s="12" t="s">
        <v>21</v>
      </c>
      <c r="G382" s="11"/>
      <c r="H382" s="134"/>
      <c r="I382" s="134"/>
      <c r="J382" s="17"/>
      <c r="K382" s="17"/>
      <c r="L382" s="7"/>
    </row>
    <row r="383" spans="1:12" ht="25.5">
      <c r="A383" s="26">
        <v>437</v>
      </c>
      <c r="B383" s="11">
        <v>18.4</v>
      </c>
      <c r="C383" s="11"/>
      <c r="D383" s="12" t="s">
        <v>15</v>
      </c>
      <c r="E383" s="12"/>
      <c r="F383" s="12" t="s">
        <v>23</v>
      </c>
      <c r="G383" s="11"/>
      <c r="H383" s="134"/>
      <c r="I383" s="134"/>
      <c r="J383" s="17"/>
      <c r="K383" s="17"/>
      <c r="L383" s="7"/>
    </row>
    <row r="384" spans="1:12" ht="26.25" customHeight="1">
      <c r="A384" s="26">
        <v>438</v>
      </c>
      <c r="B384" s="11"/>
      <c r="C384" s="11"/>
      <c r="D384" s="12" t="s">
        <v>15</v>
      </c>
      <c r="E384" s="12"/>
      <c r="F384" s="193" t="s">
        <v>31</v>
      </c>
      <c r="G384" s="193"/>
      <c r="H384" s="193"/>
      <c r="I384" s="193"/>
      <c r="J384" s="193"/>
      <c r="K384" s="64"/>
      <c r="L384" s="28"/>
    </row>
    <row r="385" spans="1:12" ht="51">
      <c r="A385" s="26">
        <v>439</v>
      </c>
      <c r="B385" s="11">
        <v>18.5</v>
      </c>
      <c r="C385" s="11"/>
      <c r="D385" s="12" t="s">
        <v>15</v>
      </c>
      <c r="E385" s="12"/>
      <c r="F385" s="12" t="s">
        <v>32</v>
      </c>
      <c r="G385" s="11"/>
      <c r="H385" s="134"/>
      <c r="I385" s="134"/>
      <c r="J385" s="17"/>
      <c r="K385" s="17"/>
      <c r="L385" s="16"/>
    </row>
    <row r="386" spans="1:12" ht="38.25">
      <c r="A386" s="26">
        <v>440</v>
      </c>
      <c r="B386" s="11">
        <v>18.6</v>
      </c>
      <c r="C386" s="11"/>
      <c r="D386" s="12" t="s">
        <v>15</v>
      </c>
      <c r="E386" s="12" t="s">
        <v>16</v>
      </c>
      <c r="F386" s="12" t="s">
        <v>27</v>
      </c>
      <c r="G386" s="11"/>
      <c r="H386" s="134"/>
      <c r="I386" s="134"/>
      <c r="J386" s="17"/>
      <c r="K386" s="17"/>
      <c r="L386" s="16"/>
    </row>
    <row r="387" spans="1:12" ht="30">
      <c r="A387" s="72"/>
      <c r="B387" s="69"/>
      <c r="C387" s="69"/>
      <c r="D387" s="71"/>
      <c r="E387" s="71"/>
      <c r="F387" s="71"/>
      <c r="G387" s="69"/>
      <c r="H387" s="69"/>
      <c r="I387" s="74" t="s">
        <v>142</v>
      </c>
      <c r="J387" s="90"/>
      <c r="K387" s="90">
        <f>SUM(K380:K386)</f>
        <v>50</v>
      </c>
      <c r="L387" s="16"/>
    </row>
    <row r="388" spans="1:12" ht="25.5">
      <c r="A388" s="26">
        <v>441</v>
      </c>
      <c r="B388" s="11">
        <v>19</v>
      </c>
      <c r="C388" s="11"/>
      <c r="D388" s="12" t="s">
        <v>15</v>
      </c>
      <c r="E388" s="11"/>
      <c r="F388" s="135" t="s">
        <v>35</v>
      </c>
      <c r="G388" s="135"/>
      <c r="H388" s="135"/>
      <c r="I388" s="135"/>
      <c r="J388" s="135"/>
      <c r="K388" s="53"/>
      <c r="L388" s="18"/>
    </row>
    <row r="389" spans="1:12" ht="25.5">
      <c r="A389" s="26">
        <v>442</v>
      </c>
      <c r="B389" s="11">
        <v>19.1</v>
      </c>
      <c r="C389" s="11"/>
      <c r="D389" s="12" t="s">
        <v>15</v>
      </c>
      <c r="E389" s="134" t="s">
        <v>36</v>
      </c>
      <c r="F389" s="12" t="s">
        <v>37</v>
      </c>
      <c r="G389" s="11"/>
      <c r="H389" s="134"/>
      <c r="I389" s="134"/>
      <c r="J389" s="17"/>
      <c r="K389" s="17"/>
      <c r="L389" s="16"/>
    </row>
    <row r="390" spans="1:12" ht="25.5">
      <c r="A390" s="26">
        <v>443</v>
      </c>
      <c r="B390" s="11">
        <v>19.2</v>
      </c>
      <c r="C390" s="11"/>
      <c r="D390" s="12" t="s">
        <v>15</v>
      </c>
      <c r="E390" s="134"/>
      <c r="F390" s="12" t="s">
        <v>38</v>
      </c>
      <c r="G390" s="11"/>
      <c r="H390" s="134"/>
      <c r="I390" s="134"/>
      <c r="J390" s="17"/>
      <c r="K390" s="17"/>
      <c r="L390" s="16"/>
    </row>
    <row r="391" spans="1:12" ht="51">
      <c r="A391" s="26">
        <v>444</v>
      </c>
      <c r="B391" s="11">
        <v>19.3</v>
      </c>
      <c r="C391" s="11"/>
      <c r="D391" s="12" t="s">
        <v>15</v>
      </c>
      <c r="E391" s="134"/>
      <c r="F391" s="12" t="s">
        <v>40</v>
      </c>
      <c r="G391" s="11"/>
      <c r="H391" s="134"/>
      <c r="I391" s="134"/>
      <c r="J391" s="17"/>
      <c r="K391" s="17"/>
      <c r="L391" s="16"/>
    </row>
    <row r="392" spans="1:12" ht="38.25">
      <c r="A392" s="26">
        <v>445</v>
      </c>
      <c r="B392" s="11">
        <v>19.4</v>
      </c>
      <c r="C392" s="11"/>
      <c r="D392" s="12" t="s">
        <v>15</v>
      </c>
      <c r="E392" s="134"/>
      <c r="F392" s="12" t="s">
        <v>42</v>
      </c>
      <c r="G392" s="11"/>
      <c r="H392" s="134"/>
      <c r="I392" s="134"/>
      <c r="J392" s="17"/>
      <c r="K392" s="17"/>
      <c r="L392" s="16"/>
    </row>
    <row r="393" spans="1:12" ht="25.5">
      <c r="A393" s="26">
        <v>446</v>
      </c>
      <c r="B393" s="11">
        <v>19.5</v>
      </c>
      <c r="C393" s="11"/>
      <c r="D393" s="12" t="s">
        <v>15</v>
      </c>
      <c r="E393" s="134"/>
      <c r="F393" s="12" t="s">
        <v>44</v>
      </c>
      <c r="G393" s="69" t="s">
        <v>214</v>
      </c>
      <c r="H393" s="134"/>
      <c r="I393" s="134"/>
      <c r="J393" s="17">
        <v>5</v>
      </c>
      <c r="K393" s="17">
        <v>10</v>
      </c>
      <c r="L393" s="16"/>
    </row>
    <row r="394" spans="1:12" ht="30">
      <c r="A394" s="72"/>
      <c r="B394" s="69"/>
      <c r="C394" s="69"/>
      <c r="D394" s="71"/>
      <c r="E394" s="134"/>
      <c r="F394" s="71"/>
      <c r="G394" s="69"/>
      <c r="H394" s="69"/>
      <c r="I394" s="69"/>
      <c r="J394" s="74" t="s">
        <v>142</v>
      </c>
      <c r="K394" s="90">
        <f>SUM(K389:K393)</f>
        <v>10</v>
      </c>
      <c r="L394" s="16"/>
    </row>
    <row r="395" spans="1:13" ht="25.5">
      <c r="A395" s="26">
        <v>447</v>
      </c>
      <c r="B395" s="11">
        <v>20</v>
      </c>
      <c r="C395" s="11"/>
      <c r="D395" s="12" t="s">
        <v>15</v>
      </c>
      <c r="E395" s="134"/>
      <c r="F395" s="135" t="s">
        <v>46</v>
      </c>
      <c r="G395" s="135"/>
      <c r="H395" s="135"/>
      <c r="I395" s="135"/>
      <c r="J395" s="135"/>
      <c r="K395" s="53"/>
      <c r="L395" s="30"/>
      <c r="M395" s="31"/>
    </row>
    <row r="396" spans="1:13" ht="51">
      <c r="A396" s="26">
        <v>448</v>
      </c>
      <c r="B396" s="11">
        <v>20.1</v>
      </c>
      <c r="C396" s="11"/>
      <c r="D396" s="12" t="s">
        <v>15</v>
      </c>
      <c r="E396" s="134"/>
      <c r="F396" s="12" t="s">
        <v>47</v>
      </c>
      <c r="G396" s="69" t="s">
        <v>215</v>
      </c>
      <c r="H396" s="134" t="s">
        <v>137</v>
      </c>
      <c r="I396" s="134"/>
      <c r="J396" s="17" t="s">
        <v>138</v>
      </c>
      <c r="K396" s="17">
        <v>337.5</v>
      </c>
      <c r="L396" s="32"/>
      <c r="M396" s="31"/>
    </row>
    <row r="397" spans="1:13" ht="63.75">
      <c r="A397" s="26">
        <v>449</v>
      </c>
      <c r="B397" s="11">
        <v>20.2</v>
      </c>
      <c r="C397" s="11"/>
      <c r="D397" s="12" t="s">
        <v>15</v>
      </c>
      <c r="E397" s="11"/>
      <c r="F397" s="12" t="s">
        <v>49</v>
      </c>
      <c r="G397" s="11" t="s">
        <v>139</v>
      </c>
      <c r="H397" s="134"/>
      <c r="I397" s="134"/>
      <c r="J397" s="17"/>
      <c r="K397" s="17"/>
      <c r="L397" s="32"/>
      <c r="M397" s="31"/>
    </row>
    <row r="398" spans="1:13" ht="15.75">
      <c r="A398" s="26"/>
      <c r="B398" s="11"/>
      <c r="C398" s="11"/>
      <c r="D398" s="12"/>
      <c r="E398" s="11"/>
      <c r="F398" s="12"/>
      <c r="G398" s="11"/>
      <c r="H398" s="11"/>
      <c r="I398" s="134" t="s">
        <v>142</v>
      </c>
      <c r="J398" s="134"/>
      <c r="K398" s="17">
        <v>337.5</v>
      </c>
      <c r="L398" s="32"/>
      <c r="M398" s="31"/>
    </row>
    <row r="399" spans="1:13" ht="45">
      <c r="A399" s="26"/>
      <c r="B399" s="11"/>
      <c r="C399" s="11"/>
      <c r="D399" s="12"/>
      <c r="E399" s="11"/>
      <c r="F399" s="12"/>
      <c r="G399" s="11"/>
      <c r="H399" s="11"/>
      <c r="I399" s="11"/>
      <c r="J399" s="105" t="s">
        <v>261</v>
      </c>
      <c r="K399" s="90">
        <f>K378+K387+K394+K398</f>
        <v>497.5</v>
      </c>
      <c r="L399" s="32"/>
      <c r="M399" s="31"/>
    </row>
    <row r="400" spans="1:12" ht="1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2" ht="15.75">
      <c r="A401" s="6" t="s">
        <v>107</v>
      </c>
      <c r="B401" s="41"/>
    </row>
    <row r="402" ht="15.75">
      <c r="A402" s="6" t="s">
        <v>1</v>
      </c>
    </row>
    <row r="403" spans="1:11" ht="15">
      <c r="A403" s="11"/>
      <c r="B403" s="134" t="s">
        <v>2</v>
      </c>
      <c r="C403" s="134"/>
      <c r="D403" s="134"/>
      <c r="E403" s="134"/>
      <c r="F403" s="134"/>
      <c r="G403" s="134"/>
      <c r="H403" s="134"/>
      <c r="I403" s="134"/>
      <c r="J403" s="134"/>
      <c r="K403" s="134"/>
    </row>
    <row r="404" spans="1:11" ht="59.25" customHeight="1">
      <c r="A404" s="143" t="s">
        <v>3</v>
      </c>
      <c r="B404" s="134" t="s">
        <v>60</v>
      </c>
      <c r="C404" s="134" t="s">
        <v>5</v>
      </c>
      <c r="D404" s="134" t="s">
        <v>6</v>
      </c>
      <c r="E404" s="134" t="s">
        <v>7</v>
      </c>
      <c r="F404" s="134" t="s">
        <v>8</v>
      </c>
      <c r="G404" s="134" t="s">
        <v>9</v>
      </c>
      <c r="H404" s="134" t="s">
        <v>10</v>
      </c>
      <c r="I404" s="134"/>
      <c r="J404" s="134" t="s">
        <v>61</v>
      </c>
      <c r="K404" s="11" t="s">
        <v>62</v>
      </c>
    </row>
    <row r="405" spans="1:11" ht="15">
      <c r="A405" s="143"/>
      <c r="B405" s="134"/>
      <c r="C405" s="134"/>
      <c r="D405" s="134"/>
      <c r="E405" s="134"/>
      <c r="F405" s="134"/>
      <c r="G405" s="134"/>
      <c r="H405" s="134"/>
      <c r="I405" s="134"/>
      <c r="J405" s="134"/>
      <c r="K405" s="11" t="s">
        <v>63</v>
      </c>
    </row>
    <row r="406" spans="1:11" ht="15" customHeight="1">
      <c r="A406" s="142">
        <v>169</v>
      </c>
      <c r="B406" s="134">
        <v>17</v>
      </c>
      <c r="C406" s="134"/>
      <c r="D406" s="135" t="s">
        <v>15</v>
      </c>
      <c r="E406" s="12"/>
      <c r="F406" s="134" t="s">
        <v>17</v>
      </c>
      <c r="G406" s="134"/>
      <c r="H406" s="134"/>
      <c r="I406" s="134"/>
      <c r="J406" s="134"/>
      <c r="K406" s="17"/>
    </row>
    <row r="407" spans="1:11" ht="15">
      <c r="A407" s="142"/>
      <c r="B407" s="134"/>
      <c r="C407" s="134"/>
      <c r="D407" s="135"/>
      <c r="E407" s="12"/>
      <c r="F407" s="134"/>
      <c r="G407" s="134"/>
      <c r="H407" s="134"/>
      <c r="I407" s="134"/>
      <c r="J407" s="134"/>
      <c r="K407" s="17"/>
    </row>
    <row r="408" spans="1:11" ht="15">
      <c r="A408" s="142"/>
      <c r="B408" s="134"/>
      <c r="C408" s="134"/>
      <c r="D408" s="135"/>
      <c r="E408" s="12"/>
      <c r="F408" s="134"/>
      <c r="G408" s="134"/>
      <c r="H408" s="134"/>
      <c r="I408" s="134"/>
      <c r="J408" s="134"/>
      <c r="K408" s="17"/>
    </row>
    <row r="409" spans="1:11" ht="25.5">
      <c r="A409" s="79">
        <v>170</v>
      </c>
      <c r="B409" s="11">
        <v>17.1</v>
      </c>
      <c r="C409" s="11"/>
      <c r="D409" s="12" t="s">
        <v>15</v>
      </c>
      <c r="E409" s="12"/>
      <c r="F409" s="12" t="s">
        <v>18</v>
      </c>
      <c r="G409" s="69" t="s">
        <v>216</v>
      </c>
      <c r="H409" s="134">
        <v>250</v>
      </c>
      <c r="I409" s="134"/>
      <c r="J409" s="17">
        <v>5</v>
      </c>
      <c r="K409" s="11">
        <v>25</v>
      </c>
    </row>
    <row r="410" spans="1:11" ht="25.5">
      <c r="A410" s="79">
        <v>171</v>
      </c>
      <c r="B410" s="11">
        <v>17.2</v>
      </c>
      <c r="C410" s="11"/>
      <c r="D410" s="12" t="s">
        <v>15</v>
      </c>
      <c r="E410" s="12"/>
      <c r="F410" s="12" t="s">
        <v>20</v>
      </c>
      <c r="G410" s="69" t="s">
        <v>217</v>
      </c>
      <c r="H410" s="134">
        <v>350</v>
      </c>
      <c r="I410" s="134"/>
      <c r="J410" s="65">
        <v>5</v>
      </c>
      <c r="K410" s="11">
        <v>163.375</v>
      </c>
    </row>
    <row r="411" spans="1:11" ht="25.5">
      <c r="A411" s="79">
        <v>172</v>
      </c>
      <c r="B411" s="11">
        <v>17.3</v>
      </c>
      <c r="C411" s="11"/>
      <c r="D411" s="12" t="s">
        <v>15</v>
      </c>
      <c r="E411" s="12"/>
      <c r="F411" s="12" t="s">
        <v>21</v>
      </c>
      <c r="G411" s="11"/>
      <c r="H411" s="134"/>
      <c r="I411" s="134"/>
      <c r="J411" s="17"/>
      <c r="K411" s="11"/>
    </row>
    <row r="412" spans="1:11" ht="25.5">
      <c r="A412" s="79">
        <v>173</v>
      </c>
      <c r="B412" s="11">
        <v>17.4</v>
      </c>
      <c r="C412" s="11"/>
      <c r="D412" s="12" t="s">
        <v>15</v>
      </c>
      <c r="E412" s="12"/>
      <c r="F412" s="12" t="s">
        <v>23</v>
      </c>
      <c r="G412" s="69" t="s">
        <v>218</v>
      </c>
      <c r="H412" s="136">
        <v>500</v>
      </c>
      <c r="I412" s="137"/>
      <c r="J412" s="17">
        <v>5</v>
      </c>
      <c r="K412" s="11">
        <v>5</v>
      </c>
    </row>
    <row r="413" spans="1:11" ht="45">
      <c r="A413" s="142">
        <v>174</v>
      </c>
      <c r="B413" s="134">
        <v>17.5</v>
      </c>
      <c r="C413" s="134"/>
      <c r="D413" s="135" t="s">
        <v>15</v>
      </c>
      <c r="E413" s="12"/>
      <c r="F413" s="135" t="s">
        <v>25</v>
      </c>
      <c r="G413" s="69" t="s">
        <v>219</v>
      </c>
      <c r="H413" s="136">
        <v>150</v>
      </c>
      <c r="I413" s="137"/>
      <c r="J413" s="65">
        <v>5</v>
      </c>
      <c r="K413" s="76">
        <v>300</v>
      </c>
    </row>
    <row r="414" spans="1:11" ht="30">
      <c r="A414" s="142"/>
      <c r="B414" s="134"/>
      <c r="C414" s="134"/>
      <c r="D414" s="135"/>
      <c r="E414" s="12"/>
      <c r="F414" s="135"/>
      <c r="G414" s="69" t="s">
        <v>220</v>
      </c>
      <c r="H414" s="136" t="s">
        <v>214</v>
      </c>
      <c r="I414" s="137"/>
      <c r="J414" s="11" t="s">
        <v>149</v>
      </c>
      <c r="K414" s="87">
        <v>60</v>
      </c>
    </row>
    <row r="415" spans="1:17" ht="60">
      <c r="A415" s="142"/>
      <c r="B415" s="134"/>
      <c r="C415" s="134"/>
      <c r="D415" s="135"/>
      <c r="E415" s="12"/>
      <c r="F415" s="135"/>
      <c r="G415" s="69" t="s">
        <v>221</v>
      </c>
      <c r="H415" s="136" t="s">
        <v>222</v>
      </c>
      <c r="I415" s="137"/>
      <c r="J415" s="65" t="s">
        <v>149</v>
      </c>
      <c r="K415" s="77">
        <v>25</v>
      </c>
      <c r="Q415" t="s">
        <v>143</v>
      </c>
    </row>
    <row r="416" spans="1:11" ht="38.25">
      <c r="A416" s="79">
        <v>175</v>
      </c>
      <c r="B416" s="11">
        <v>17.6</v>
      </c>
      <c r="C416" s="11"/>
      <c r="D416" s="12" t="s">
        <v>15</v>
      </c>
      <c r="E416" s="12"/>
      <c r="F416" s="12" t="s">
        <v>27</v>
      </c>
      <c r="G416" s="11">
        <v>20</v>
      </c>
      <c r="H416" s="134"/>
      <c r="I416" s="134"/>
      <c r="J416" s="17"/>
      <c r="K416" s="11">
        <v>20</v>
      </c>
    </row>
    <row r="417" spans="1:11" ht="45">
      <c r="A417" s="79"/>
      <c r="B417" s="11"/>
      <c r="C417" s="11"/>
      <c r="D417" s="12"/>
      <c r="E417" s="12"/>
      <c r="F417" s="12"/>
      <c r="G417" s="11"/>
      <c r="H417" s="11"/>
      <c r="I417" s="11"/>
      <c r="J417" s="90" t="s">
        <v>146</v>
      </c>
      <c r="K417" s="74">
        <f>SUM(K409:K416)</f>
        <v>598.375</v>
      </c>
    </row>
    <row r="418" spans="1:11" ht="25.5">
      <c r="A418" s="79">
        <v>176</v>
      </c>
      <c r="B418" s="11">
        <v>18</v>
      </c>
      <c r="C418" s="11"/>
      <c r="D418" s="12" t="s">
        <v>15</v>
      </c>
      <c r="E418" s="12"/>
      <c r="F418" s="135" t="s">
        <v>29</v>
      </c>
      <c r="G418" s="135"/>
      <c r="H418" s="135"/>
      <c r="I418" s="135"/>
      <c r="J418" s="135"/>
      <c r="K418" s="135"/>
    </row>
    <row r="419" spans="1:11" ht="25.5">
      <c r="A419" s="79">
        <v>177</v>
      </c>
      <c r="B419" s="11">
        <v>18.1</v>
      </c>
      <c r="C419" s="11"/>
      <c r="D419" s="12" t="s">
        <v>15</v>
      </c>
      <c r="E419" s="12"/>
      <c r="F419" s="12" t="s">
        <v>18</v>
      </c>
      <c r="G419" s="11">
        <v>17</v>
      </c>
      <c r="H419" s="11"/>
      <c r="I419" s="134">
        <v>5</v>
      </c>
      <c r="J419" s="134"/>
      <c r="K419" s="11">
        <v>17</v>
      </c>
    </row>
    <row r="420" spans="1:11" ht="25.5">
      <c r="A420" s="79">
        <v>178</v>
      </c>
      <c r="B420" s="11">
        <v>18.2</v>
      </c>
      <c r="C420" s="11"/>
      <c r="D420" s="12" t="s">
        <v>15</v>
      </c>
      <c r="E420" s="12"/>
      <c r="F420" s="12" t="s">
        <v>20</v>
      </c>
      <c r="G420" s="11">
        <v>7</v>
      </c>
      <c r="H420" s="11"/>
      <c r="I420" s="134" t="s">
        <v>149</v>
      </c>
      <c r="J420" s="134"/>
      <c r="K420" s="11">
        <v>37</v>
      </c>
    </row>
    <row r="421" spans="1:11" ht="25.5">
      <c r="A421" s="79">
        <v>179</v>
      </c>
      <c r="B421" s="11">
        <v>18.3</v>
      </c>
      <c r="C421" s="11"/>
      <c r="D421" s="12" t="s">
        <v>15</v>
      </c>
      <c r="E421" s="12"/>
      <c r="F421" s="12" t="s">
        <v>21</v>
      </c>
      <c r="G421" s="11"/>
      <c r="H421" s="11"/>
      <c r="I421" s="134"/>
      <c r="J421" s="134"/>
      <c r="K421" s="11"/>
    </row>
    <row r="422" spans="1:11" ht="25.5">
      <c r="A422" s="79">
        <v>180</v>
      </c>
      <c r="B422" s="11">
        <v>18.4</v>
      </c>
      <c r="C422" s="11"/>
      <c r="D422" s="12" t="s">
        <v>15</v>
      </c>
      <c r="E422" s="12"/>
      <c r="F422" s="71" t="s">
        <v>164</v>
      </c>
      <c r="G422" s="11">
        <v>25</v>
      </c>
      <c r="I422" s="134">
        <v>5</v>
      </c>
      <c r="J422" s="134"/>
      <c r="K422" s="11">
        <v>30</v>
      </c>
    </row>
    <row r="423" spans="1:11" ht="38.25" customHeight="1">
      <c r="A423" s="79">
        <v>181</v>
      </c>
      <c r="B423" s="11"/>
      <c r="C423" s="11"/>
      <c r="D423" s="12" t="s">
        <v>15</v>
      </c>
      <c r="E423" s="12" t="s">
        <v>16</v>
      </c>
      <c r="F423" s="138" t="s">
        <v>31</v>
      </c>
      <c r="G423" s="139"/>
      <c r="H423" s="139"/>
      <c r="I423" s="139"/>
      <c r="J423" s="139"/>
      <c r="K423" s="39"/>
    </row>
    <row r="424" spans="1:11" ht="60">
      <c r="A424" s="79">
        <v>182</v>
      </c>
      <c r="B424" s="11">
        <v>18.5</v>
      </c>
      <c r="C424" s="11"/>
      <c r="D424" s="12" t="s">
        <v>15</v>
      </c>
      <c r="E424" s="17"/>
      <c r="F424" s="12" t="s">
        <v>32</v>
      </c>
      <c r="G424" s="69" t="s">
        <v>223</v>
      </c>
      <c r="H424" s="69" t="s">
        <v>180</v>
      </c>
      <c r="I424" s="134">
        <v>5</v>
      </c>
      <c r="J424" s="134"/>
      <c r="K424" s="11">
        <v>200</v>
      </c>
    </row>
    <row r="425" spans="1:11" ht="25.5">
      <c r="A425" s="79">
        <v>183</v>
      </c>
      <c r="B425" s="11">
        <v>18.6</v>
      </c>
      <c r="C425" s="11"/>
      <c r="D425" s="12" t="s">
        <v>15</v>
      </c>
      <c r="E425" s="17"/>
      <c r="F425" s="71" t="s">
        <v>211</v>
      </c>
      <c r="G425" s="11">
        <v>100</v>
      </c>
      <c r="H425" s="11"/>
      <c r="I425" s="134">
        <v>5</v>
      </c>
      <c r="J425" s="134"/>
      <c r="K425" s="11">
        <v>100</v>
      </c>
    </row>
    <row r="426" spans="1:13" ht="45">
      <c r="A426" s="79"/>
      <c r="B426" s="11"/>
      <c r="C426" s="11"/>
      <c r="D426" s="12"/>
      <c r="E426" s="17"/>
      <c r="F426" s="12"/>
      <c r="G426" s="11"/>
      <c r="H426" s="11"/>
      <c r="I426" s="11"/>
      <c r="J426" s="74" t="s">
        <v>146</v>
      </c>
      <c r="K426" s="74">
        <f>SUM(K419:K425)</f>
        <v>384</v>
      </c>
      <c r="M426" s="91"/>
    </row>
    <row r="427" spans="1:11" ht="25.5">
      <c r="A427" s="79">
        <v>184</v>
      </c>
      <c r="B427" s="11">
        <v>19</v>
      </c>
      <c r="C427" s="11"/>
      <c r="D427" s="12" t="s">
        <v>15</v>
      </c>
      <c r="E427" s="11"/>
      <c r="F427" s="135" t="s">
        <v>35</v>
      </c>
      <c r="G427" s="135"/>
      <c r="H427" s="135"/>
      <c r="I427" s="135"/>
      <c r="J427" s="135"/>
      <c r="K427" s="135"/>
    </row>
    <row r="428" spans="1:11" ht="30">
      <c r="A428" s="79">
        <v>185</v>
      </c>
      <c r="B428" s="11">
        <v>19.1</v>
      </c>
      <c r="C428" s="11"/>
      <c r="D428" s="12" t="s">
        <v>15</v>
      </c>
      <c r="E428" s="134" t="s">
        <v>36</v>
      </c>
      <c r="F428" s="12" t="s">
        <v>37</v>
      </c>
      <c r="G428" s="69" t="s">
        <v>227</v>
      </c>
      <c r="H428" s="11">
        <v>500</v>
      </c>
      <c r="I428" s="134">
        <v>5</v>
      </c>
      <c r="J428" s="134"/>
      <c r="K428" s="11">
        <v>500</v>
      </c>
    </row>
    <row r="429" spans="1:16" ht="60">
      <c r="A429" s="79">
        <v>186</v>
      </c>
      <c r="B429" s="11">
        <v>19.2</v>
      </c>
      <c r="C429" s="11"/>
      <c r="D429" s="12" t="s">
        <v>15</v>
      </c>
      <c r="E429" s="134"/>
      <c r="F429" s="12" t="s">
        <v>38</v>
      </c>
      <c r="G429" s="69" t="s">
        <v>224</v>
      </c>
      <c r="H429" s="11">
        <v>50</v>
      </c>
      <c r="I429" s="134">
        <v>5</v>
      </c>
      <c r="J429" s="134"/>
      <c r="K429" s="11">
        <v>200</v>
      </c>
      <c r="P429" s="91">
        <f>P427*P428</f>
        <v>0</v>
      </c>
    </row>
    <row r="430" spans="1:11" ht="51">
      <c r="A430" s="79">
        <v>187</v>
      </c>
      <c r="B430" s="11">
        <v>19.3</v>
      </c>
      <c r="C430" s="11"/>
      <c r="D430" s="12" t="s">
        <v>15</v>
      </c>
      <c r="E430" s="134"/>
      <c r="F430" s="12" t="s">
        <v>40</v>
      </c>
      <c r="G430" s="11"/>
      <c r="H430" s="11"/>
      <c r="I430" s="134"/>
      <c r="J430" s="134"/>
      <c r="K430" s="11"/>
    </row>
    <row r="431" spans="1:11" ht="38.25">
      <c r="A431" s="79">
        <v>188</v>
      </c>
      <c r="B431" s="11">
        <v>19.4</v>
      </c>
      <c r="C431" s="11"/>
      <c r="D431" s="12" t="s">
        <v>15</v>
      </c>
      <c r="E431" s="134"/>
      <c r="F431" s="12" t="s">
        <v>42</v>
      </c>
      <c r="G431" s="11"/>
      <c r="H431" s="11"/>
      <c r="I431" s="134"/>
      <c r="J431" s="134"/>
      <c r="K431" s="11"/>
    </row>
    <row r="432" spans="1:11" ht="45">
      <c r="A432" s="79">
        <v>189</v>
      </c>
      <c r="B432" s="11">
        <v>19.5</v>
      </c>
      <c r="C432" s="11"/>
      <c r="D432" s="12" t="s">
        <v>15</v>
      </c>
      <c r="E432" s="134"/>
      <c r="F432" s="12" t="s">
        <v>44</v>
      </c>
      <c r="G432" s="69" t="s">
        <v>225</v>
      </c>
      <c r="H432" s="11">
        <v>100</v>
      </c>
      <c r="I432" s="134">
        <v>5</v>
      </c>
      <c r="J432" s="134"/>
      <c r="K432" s="11">
        <v>144</v>
      </c>
    </row>
    <row r="433" spans="1:11" ht="30">
      <c r="A433" s="79"/>
      <c r="B433" s="65"/>
      <c r="C433" s="65"/>
      <c r="D433" s="66"/>
      <c r="E433" s="134"/>
      <c r="F433" s="66"/>
      <c r="G433" s="65"/>
      <c r="H433" s="65"/>
      <c r="I433" s="65"/>
      <c r="J433" s="74" t="s">
        <v>144</v>
      </c>
      <c r="K433" s="74">
        <f>SUM(K428:K432)</f>
        <v>844</v>
      </c>
    </row>
    <row r="434" spans="1:11" ht="25.5">
      <c r="A434" s="79">
        <v>190</v>
      </c>
      <c r="B434" s="11">
        <v>20</v>
      </c>
      <c r="C434" s="11"/>
      <c r="D434" s="12" t="s">
        <v>15</v>
      </c>
      <c r="E434" s="134"/>
      <c r="F434" s="135" t="s">
        <v>46</v>
      </c>
      <c r="G434" s="135"/>
      <c r="H434" s="135"/>
      <c r="I434" s="135"/>
      <c r="J434" s="135"/>
      <c r="K434" s="135"/>
    </row>
    <row r="435" spans="1:11" ht="51">
      <c r="A435" s="79">
        <v>191</v>
      </c>
      <c r="B435" s="11">
        <v>20.1</v>
      </c>
      <c r="C435" s="11"/>
      <c r="D435" s="12" t="s">
        <v>15</v>
      </c>
      <c r="E435" s="134"/>
      <c r="F435" s="12" t="s">
        <v>47</v>
      </c>
      <c r="G435" s="69" t="s">
        <v>226</v>
      </c>
      <c r="H435" s="11">
        <v>50</v>
      </c>
      <c r="I435" s="134">
        <v>5</v>
      </c>
      <c r="J435" s="134"/>
      <c r="K435" s="11">
        <v>250</v>
      </c>
    </row>
    <row r="436" spans="1:11" ht="63.75">
      <c r="A436" s="79">
        <v>192</v>
      </c>
      <c r="B436" s="11">
        <v>20.2</v>
      </c>
      <c r="C436" s="11"/>
      <c r="D436" s="12" t="s">
        <v>15</v>
      </c>
      <c r="E436" s="11"/>
      <c r="F436" s="12" t="s">
        <v>49</v>
      </c>
      <c r="G436" s="11"/>
      <c r="H436" s="11"/>
      <c r="I436" s="134"/>
      <c r="J436" s="134"/>
      <c r="K436" s="11"/>
    </row>
    <row r="437" spans="1:11" ht="30">
      <c r="A437" s="79"/>
      <c r="B437" s="65"/>
      <c r="C437" s="65"/>
      <c r="D437" s="66"/>
      <c r="E437" s="65"/>
      <c r="F437" s="66"/>
      <c r="G437" s="65"/>
      <c r="H437" s="65"/>
      <c r="I437" s="65"/>
      <c r="J437" s="74" t="s">
        <v>144</v>
      </c>
      <c r="K437" s="74">
        <f>SUM(K435:K436)</f>
        <v>250</v>
      </c>
    </row>
    <row r="438" spans="1:11" ht="15">
      <c r="A438" s="13"/>
      <c r="B438" s="11"/>
      <c r="C438" s="11"/>
      <c r="D438" s="12"/>
      <c r="E438" s="11"/>
      <c r="F438" s="12"/>
      <c r="G438" s="11"/>
      <c r="H438" s="11"/>
      <c r="I438" s="134" t="s">
        <v>261</v>
      </c>
      <c r="J438" s="134"/>
      <c r="K438" s="11">
        <f>K417+K426+K433+K437</f>
        <v>2076.375</v>
      </c>
    </row>
    <row r="440" spans="8:11" ht="18.75">
      <c r="H440" s="131" t="s">
        <v>147</v>
      </c>
      <c r="I440" s="132"/>
      <c r="J440" s="131"/>
      <c r="K440" s="133">
        <f>K438+K399+K361+K324+K286+K242+K204+K154+K114+K76+K39</f>
        <v>13739.100240000002</v>
      </c>
    </row>
    <row r="441" spans="8:11" ht="18.75">
      <c r="H441" s="132"/>
      <c r="I441" s="132"/>
      <c r="J441" s="132"/>
      <c r="K441" s="132"/>
    </row>
  </sheetData>
  <sheetProtection/>
  <mergeCells count="520">
    <mergeCell ref="C26:C28"/>
    <mergeCell ref="A232:A233"/>
    <mergeCell ref="B232:B233"/>
    <mergeCell ref="C232:C233"/>
    <mergeCell ref="D232:D233"/>
    <mergeCell ref="E232:E240"/>
    <mergeCell ref="A169:A172"/>
    <mergeCell ref="B169:B172"/>
    <mergeCell ref="A32:A34"/>
    <mergeCell ref="H195:I195"/>
    <mergeCell ref="H187:I188"/>
    <mergeCell ref="H189:I190"/>
    <mergeCell ref="H32:I32"/>
    <mergeCell ref="E104:E111"/>
    <mergeCell ref="F93:J93"/>
    <mergeCell ref="F98:J98"/>
    <mergeCell ref="C32:C34"/>
    <mergeCell ref="D32:D34"/>
    <mergeCell ref="F341:J341"/>
    <mergeCell ref="H177:I177"/>
    <mergeCell ref="H178:I178"/>
    <mergeCell ref="H179:I179"/>
    <mergeCell ref="H162:I162"/>
    <mergeCell ref="D26:D28"/>
    <mergeCell ref="E26:E37"/>
    <mergeCell ref="F232:F233"/>
    <mergeCell ref="F26:F28"/>
    <mergeCell ref="F32:F33"/>
    <mergeCell ref="B209:K209"/>
    <mergeCell ref="I232:J232"/>
    <mergeCell ref="D151:D152"/>
    <mergeCell ref="E151:E152"/>
    <mergeCell ref="H152:I152"/>
    <mergeCell ref="K331:K333"/>
    <mergeCell ref="C169:C172"/>
    <mergeCell ref="D169:D172"/>
    <mergeCell ref="E169:E172"/>
    <mergeCell ref="H330:I330"/>
    <mergeCell ref="F346:J346"/>
    <mergeCell ref="H345:I345"/>
    <mergeCell ref="H169:I169"/>
    <mergeCell ref="I237:J237"/>
    <mergeCell ref="I240:J240"/>
    <mergeCell ref="I225:J225"/>
    <mergeCell ref="I226:J226"/>
    <mergeCell ref="H186:I186"/>
    <mergeCell ref="H196:I196"/>
    <mergeCell ref="I241:J241"/>
    <mergeCell ref="I242:J242"/>
    <mergeCell ref="I234:J234"/>
    <mergeCell ref="I235:J235"/>
    <mergeCell ref="G304:J304"/>
    <mergeCell ref="F309:J309"/>
    <mergeCell ref="B3:K3"/>
    <mergeCell ref="H121:I121"/>
    <mergeCell ref="B120:K120"/>
    <mergeCell ref="H29:I29"/>
    <mergeCell ref="H30:I30"/>
    <mergeCell ref="H31:I31"/>
    <mergeCell ref="H33:I33"/>
    <mergeCell ref="H36:I36"/>
    <mergeCell ref="H22:I22"/>
    <mergeCell ref="B32:B34"/>
    <mergeCell ref="F103:J103"/>
    <mergeCell ref="F110:J110"/>
    <mergeCell ref="I104:J104"/>
    <mergeCell ref="H37:I37"/>
    <mergeCell ref="H173:I173"/>
    <mergeCell ref="H176:I176"/>
    <mergeCell ref="H150:I150"/>
    <mergeCell ref="I111:J111"/>
    <mergeCell ref="I112:J112"/>
    <mergeCell ref="I113:J113"/>
    <mergeCell ref="F185:J185"/>
    <mergeCell ref="H183:I183"/>
    <mergeCell ref="K192:K194"/>
    <mergeCell ref="I105:J105"/>
    <mergeCell ref="I106:J106"/>
    <mergeCell ref="H191:I191"/>
    <mergeCell ref="H192:I194"/>
    <mergeCell ref="J192:J194"/>
    <mergeCell ref="G192:G194"/>
    <mergeCell ref="K187:K188"/>
    <mergeCell ref="A369:A371"/>
    <mergeCell ref="B369:B371"/>
    <mergeCell ref="C369:C371"/>
    <mergeCell ref="D369:D371"/>
    <mergeCell ref="H151:I151"/>
    <mergeCell ref="F141:J141"/>
    <mergeCell ref="H199:I200"/>
    <mergeCell ref="H201:I202"/>
    <mergeCell ref="H165:I165"/>
    <mergeCell ref="B161:K161"/>
    <mergeCell ref="H390:I390"/>
    <mergeCell ref="H391:I391"/>
    <mergeCell ref="I236:J236"/>
    <mergeCell ref="I218:J219"/>
    <mergeCell ref="I220:J220"/>
    <mergeCell ref="I223:J223"/>
    <mergeCell ref="H353:I353"/>
    <mergeCell ref="H354:I354"/>
    <mergeCell ref="H355:I355"/>
    <mergeCell ref="F379:J379"/>
    <mergeCell ref="F384:J384"/>
    <mergeCell ref="H372:I372"/>
    <mergeCell ref="F369:J371"/>
    <mergeCell ref="I398:J398"/>
    <mergeCell ref="H393:I393"/>
    <mergeCell ref="H396:I396"/>
    <mergeCell ref="H397:I397"/>
    <mergeCell ref="H386:I386"/>
    <mergeCell ref="H389:I389"/>
    <mergeCell ref="H376:I376"/>
    <mergeCell ref="E389:E396"/>
    <mergeCell ref="H385:I385"/>
    <mergeCell ref="F388:J388"/>
    <mergeCell ref="F395:J395"/>
    <mergeCell ref="H392:I392"/>
    <mergeCell ref="H377:I377"/>
    <mergeCell ref="H380:I380"/>
    <mergeCell ref="H381:I381"/>
    <mergeCell ref="H382:I382"/>
    <mergeCell ref="H383:I383"/>
    <mergeCell ref="H368:I368"/>
    <mergeCell ref="B367:K367"/>
    <mergeCell ref="H373:I373"/>
    <mergeCell ref="H374:I374"/>
    <mergeCell ref="H375:I375"/>
    <mergeCell ref="A359:A361"/>
    <mergeCell ref="B359:B361"/>
    <mergeCell ref="C359:C361"/>
    <mergeCell ref="D359:D361"/>
    <mergeCell ref="E359:E361"/>
    <mergeCell ref="F359:F360"/>
    <mergeCell ref="H334:I334"/>
    <mergeCell ref="H335:I335"/>
    <mergeCell ref="H336:I336"/>
    <mergeCell ref="H339:I339"/>
    <mergeCell ref="H358:I358"/>
    <mergeCell ref="H338:I338"/>
    <mergeCell ref="F350:J350"/>
    <mergeCell ref="H347:I347"/>
    <mergeCell ref="H348:I348"/>
    <mergeCell ref="E351:E358"/>
    <mergeCell ref="F357:J357"/>
    <mergeCell ref="H351:I351"/>
    <mergeCell ref="H352:I352"/>
    <mergeCell ref="H342:I342"/>
    <mergeCell ref="H343:I343"/>
    <mergeCell ref="H344:I344"/>
    <mergeCell ref="A331:A333"/>
    <mergeCell ref="B331:B333"/>
    <mergeCell ref="C331:C333"/>
    <mergeCell ref="D331:D333"/>
    <mergeCell ref="F331:J333"/>
    <mergeCell ref="H337:I337"/>
    <mergeCell ref="B329:K329"/>
    <mergeCell ref="E314:E322"/>
    <mergeCell ref="A318:A319"/>
    <mergeCell ref="B318:B319"/>
    <mergeCell ref="C318:C319"/>
    <mergeCell ref="D318:D319"/>
    <mergeCell ref="G313:J313"/>
    <mergeCell ref="F321:J321"/>
    <mergeCell ref="B290:K290"/>
    <mergeCell ref="A291:A292"/>
    <mergeCell ref="B291:B292"/>
    <mergeCell ref="C291:C292"/>
    <mergeCell ref="D291:D292"/>
    <mergeCell ref="E291:E292"/>
    <mergeCell ref="F291:F292"/>
    <mergeCell ref="H291:H292"/>
    <mergeCell ref="K291:K292"/>
    <mergeCell ref="B299:B301"/>
    <mergeCell ref="C299:C301"/>
    <mergeCell ref="D299:D301"/>
    <mergeCell ref="A300:A301"/>
    <mergeCell ref="I291:I292"/>
    <mergeCell ref="J291:J292"/>
    <mergeCell ref="H293:J293"/>
    <mergeCell ref="B294:B295"/>
    <mergeCell ref="D294:D295"/>
    <mergeCell ref="C294:C295"/>
    <mergeCell ref="E294:E295"/>
    <mergeCell ref="A249:A251"/>
    <mergeCell ref="F259:J259"/>
    <mergeCell ref="B249:B251"/>
    <mergeCell ref="C249:C251"/>
    <mergeCell ref="D249:D251"/>
    <mergeCell ref="F249:J251"/>
    <mergeCell ref="E278:E284"/>
    <mergeCell ref="I279:J279"/>
    <mergeCell ref="I280:J280"/>
    <mergeCell ref="I281:J281"/>
    <mergeCell ref="I282:J282"/>
    <mergeCell ref="I284:J284"/>
    <mergeCell ref="F283:J283"/>
    <mergeCell ref="E269:E276"/>
    <mergeCell ref="H277:I277"/>
    <mergeCell ref="H276:I276"/>
    <mergeCell ref="H271:I271"/>
    <mergeCell ref="H269:I269"/>
    <mergeCell ref="F268:J268"/>
    <mergeCell ref="H266:I266"/>
    <mergeCell ref="A218:A219"/>
    <mergeCell ref="B218:B219"/>
    <mergeCell ref="C218:C219"/>
    <mergeCell ref="D218:D219"/>
    <mergeCell ref="F218:F219"/>
    <mergeCell ref="H218:H219"/>
    <mergeCell ref="I228:J228"/>
    <mergeCell ref="I229:J229"/>
    <mergeCell ref="I224:J224"/>
    <mergeCell ref="F222:J222"/>
    <mergeCell ref="F227:J227"/>
    <mergeCell ref="A211:A213"/>
    <mergeCell ref="B211:B213"/>
    <mergeCell ref="C211:C213"/>
    <mergeCell ref="D211:D213"/>
    <mergeCell ref="F211:J213"/>
    <mergeCell ref="H210:I210"/>
    <mergeCell ref="K201:K202"/>
    <mergeCell ref="K199:K200"/>
    <mergeCell ref="A192:A196"/>
    <mergeCell ref="B192:B196"/>
    <mergeCell ref="C192:C196"/>
    <mergeCell ref="D192:D196"/>
    <mergeCell ref="F192:F194"/>
    <mergeCell ref="F198:J198"/>
    <mergeCell ref="A201:A203"/>
    <mergeCell ref="B201:B203"/>
    <mergeCell ref="C201:C203"/>
    <mergeCell ref="D201:D203"/>
    <mergeCell ref="E201:E203"/>
    <mergeCell ref="F201:F202"/>
    <mergeCell ref="G201:G202"/>
    <mergeCell ref="D189:D190"/>
    <mergeCell ref="F189:F190"/>
    <mergeCell ref="K189:K190"/>
    <mergeCell ref="E186:E200"/>
    <mergeCell ref="A187:A188"/>
    <mergeCell ref="B187:B188"/>
    <mergeCell ref="C187:C188"/>
    <mergeCell ref="D187:D188"/>
    <mergeCell ref="F187:F188"/>
    <mergeCell ref="A199:A200"/>
    <mergeCell ref="B199:B200"/>
    <mergeCell ref="C199:C200"/>
    <mergeCell ref="D199:D200"/>
    <mergeCell ref="F199:F200"/>
    <mergeCell ref="A189:A190"/>
    <mergeCell ref="B189:B190"/>
    <mergeCell ref="C189:C190"/>
    <mergeCell ref="A181:A182"/>
    <mergeCell ref="B181:B182"/>
    <mergeCell ref="C181:C182"/>
    <mergeCell ref="D181:D182"/>
    <mergeCell ref="F181:F182"/>
    <mergeCell ref="H182:I182"/>
    <mergeCell ref="H181:I181"/>
    <mergeCell ref="H166:I166"/>
    <mergeCell ref="H167:I167"/>
    <mergeCell ref="H168:I168"/>
    <mergeCell ref="H172:I172"/>
    <mergeCell ref="F175:J175"/>
    <mergeCell ref="F180:J180"/>
    <mergeCell ref="H171:I171"/>
    <mergeCell ref="H170:I170"/>
    <mergeCell ref="A163:A164"/>
    <mergeCell ref="B163:B164"/>
    <mergeCell ref="C163:C164"/>
    <mergeCell ref="D163:D164"/>
    <mergeCell ref="H145:I145"/>
    <mergeCell ref="H147:I147"/>
    <mergeCell ref="E142:E150"/>
    <mergeCell ref="H142:I142"/>
    <mergeCell ref="H143:I143"/>
    <mergeCell ref="H144:I144"/>
    <mergeCell ref="F149:J149"/>
    <mergeCell ref="F163:J164"/>
    <mergeCell ref="A146:A147"/>
    <mergeCell ref="B146:B147"/>
    <mergeCell ref="C146:C147"/>
    <mergeCell ref="D146:D147"/>
    <mergeCell ref="H146:I146"/>
    <mergeCell ref="A151:A152"/>
    <mergeCell ref="B151:B152"/>
    <mergeCell ref="C151:C152"/>
    <mergeCell ref="H139:I139"/>
    <mergeCell ref="H134:I134"/>
    <mergeCell ref="H135:I135"/>
    <mergeCell ref="H136:I136"/>
    <mergeCell ref="O130:P130"/>
    <mergeCell ref="H130:I130"/>
    <mergeCell ref="H133:I133"/>
    <mergeCell ref="F132:J132"/>
    <mergeCell ref="F137:J137"/>
    <mergeCell ref="H138:I138"/>
    <mergeCell ref="A122:A124"/>
    <mergeCell ref="B122:B124"/>
    <mergeCell ref="C122:C124"/>
    <mergeCell ref="D122:D124"/>
    <mergeCell ref="O125:P125"/>
    <mergeCell ref="H125:I125"/>
    <mergeCell ref="F122:J124"/>
    <mergeCell ref="K122:K124"/>
    <mergeCell ref="O128:P128"/>
    <mergeCell ref="O129:P129"/>
    <mergeCell ref="H128:I128"/>
    <mergeCell ref="H129:I129"/>
    <mergeCell ref="O127:P127"/>
    <mergeCell ref="H126:I126"/>
    <mergeCell ref="H127:I127"/>
    <mergeCell ref="I108:J108"/>
    <mergeCell ref="H94:I94"/>
    <mergeCell ref="H95:I95"/>
    <mergeCell ref="H96:I96"/>
    <mergeCell ref="H97:I97"/>
    <mergeCell ref="A99:A100"/>
    <mergeCell ref="B99:B100"/>
    <mergeCell ref="C99:C100"/>
    <mergeCell ref="D99:D100"/>
    <mergeCell ref="E99:E100"/>
    <mergeCell ref="H99:I99"/>
    <mergeCell ref="H100:I100"/>
    <mergeCell ref="H101:I101"/>
    <mergeCell ref="H82:I82"/>
    <mergeCell ref="A83:A85"/>
    <mergeCell ref="B83:B85"/>
    <mergeCell ref="C83:C85"/>
    <mergeCell ref="D83:D85"/>
    <mergeCell ref="F83:J85"/>
    <mergeCell ref="K83:K85"/>
    <mergeCell ref="I76:J76"/>
    <mergeCell ref="I107:J107"/>
    <mergeCell ref="H86:I86"/>
    <mergeCell ref="H87:I87"/>
    <mergeCell ref="H88:I88"/>
    <mergeCell ref="H89:I89"/>
    <mergeCell ref="H90:I90"/>
    <mergeCell ref="H91:I91"/>
    <mergeCell ref="H92:I92"/>
    <mergeCell ref="A73:A75"/>
    <mergeCell ref="B73:B75"/>
    <mergeCell ref="C73:C75"/>
    <mergeCell ref="D73:D75"/>
    <mergeCell ref="E73:E75"/>
    <mergeCell ref="I73:J73"/>
    <mergeCell ref="I75:J75"/>
    <mergeCell ref="B81:K81"/>
    <mergeCell ref="I62:J62"/>
    <mergeCell ref="E65:E72"/>
    <mergeCell ref="I65:J65"/>
    <mergeCell ref="I66:J66"/>
    <mergeCell ref="I67:J67"/>
    <mergeCell ref="I68:J68"/>
    <mergeCell ref="I69:J69"/>
    <mergeCell ref="I72:J72"/>
    <mergeCell ref="F64:J64"/>
    <mergeCell ref="F71:J71"/>
    <mergeCell ref="I56:J56"/>
    <mergeCell ref="I57:J57"/>
    <mergeCell ref="I58:J58"/>
    <mergeCell ref="I59:J59"/>
    <mergeCell ref="I61:J61"/>
    <mergeCell ref="A43:A44"/>
    <mergeCell ref="B43:B44"/>
    <mergeCell ref="H49:I49"/>
    <mergeCell ref="H50:I50"/>
    <mergeCell ref="H51:I51"/>
    <mergeCell ref="H52:I52"/>
    <mergeCell ref="G43:G44"/>
    <mergeCell ref="H43:I44"/>
    <mergeCell ref="C43:C44"/>
    <mergeCell ref="D43:D44"/>
    <mergeCell ref="F60:J60"/>
    <mergeCell ref="A45:A47"/>
    <mergeCell ref="B45:B47"/>
    <mergeCell ref="C45:C47"/>
    <mergeCell ref="D45:D47"/>
    <mergeCell ref="H48:I48"/>
    <mergeCell ref="H53:I53"/>
    <mergeCell ref="F43:F44"/>
    <mergeCell ref="B42:K42"/>
    <mergeCell ref="K45:K47"/>
    <mergeCell ref="F45:J47"/>
    <mergeCell ref="J43:J44"/>
    <mergeCell ref="F55:J55"/>
    <mergeCell ref="D14:D15"/>
    <mergeCell ref="E14:E15"/>
    <mergeCell ref="A23:A24"/>
    <mergeCell ref="B23:B24"/>
    <mergeCell ref="H23:I23"/>
    <mergeCell ref="H28:I28"/>
    <mergeCell ref="H26:I26"/>
    <mergeCell ref="H27:I27"/>
    <mergeCell ref="A26:A28"/>
    <mergeCell ref="B26:B28"/>
    <mergeCell ref="C23:C24"/>
    <mergeCell ref="D23:D24"/>
    <mergeCell ref="H17:I17"/>
    <mergeCell ref="H18:I18"/>
    <mergeCell ref="H19:I19"/>
    <mergeCell ref="H20:I20"/>
    <mergeCell ref="F21:J21"/>
    <mergeCell ref="E23:E24"/>
    <mergeCell ref="G24:J24"/>
    <mergeCell ref="A6:A8"/>
    <mergeCell ref="B6:B8"/>
    <mergeCell ref="C6:C8"/>
    <mergeCell ref="D6:D8"/>
    <mergeCell ref="F16:J16"/>
    <mergeCell ref="H12:I12"/>
    <mergeCell ref="H13:I13"/>
    <mergeCell ref="A14:A15"/>
    <mergeCell ref="B14:B15"/>
    <mergeCell ref="C14:C15"/>
    <mergeCell ref="A4:A5"/>
    <mergeCell ref="B4:B5"/>
    <mergeCell ref="C4:C5"/>
    <mergeCell ref="D4:D5"/>
    <mergeCell ref="E4:E5"/>
    <mergeCell ref="F4:F5"/>
    <mergeCell ref="H255:I255"/>
    <mergeCell ref="F239:J239"/>
    <mergeCell ref="G4:G5"/>
    <mergeCell ref="H4:I5"/>
    <mergeCell ref="F6:J8"/>
    <mergeCell ref="H9:I9"/>
    <mergeCell ref="H10:I10"/>
    <mergeCell ref="H11:I11"/>
    <mergeCell ref="H14:I14"/>
    <mergeCell ref="F25:J25"/>
    <mergeCell ref="G34:J34"/>
    <mergeCell ref="K211:K213"/>
    <mergeCell ref="B247:K247"/>
    <mergeCell ref="I214:J214"/>
    <mergeCell ref="I215:J215"/>
    <mergeCell ref="I216:J216"/>
    <mergeCell ref="I217:J217"/>
    <mergeCell ref="K218:K219"/>
    <mergeCell ref="F35:J35"/>
    <mergeCell ref="E43:E44"/>
    <mergeCell ref="L277:M277"/>
    <mergeCell ref="G278:H278"/>
    <mergeCell ref="H38:I38"/>
    <mergeCell ref="L271:M271"/>
    <mergeCell ref="H272:I272"/>
    <mergeCell ref="L272:M272"/>
    <mergeCell ref="H273:I273"/>
    <mergeCell ref="F275:J275"/>
    <mergeCell ref="L276:M276"/>
    <mergeCell ref="I233:J233"/>
    <mergeCell ref="L269:M269"/>
    <mergeCell ref="H270:I270"/>
    <mergeCell ref="H248:I248"/>
    <mergeCell ref="H256:I256"/>
    <mergeCell ref="H257:I257"/>
    <mergeCell ref="H260:I260"/>
    <mergeCell ref="H261:I261"/>
    <mergeCell ref="K249:K251"/>
    <mergeCell ref="H252:I252"/>
    <mergeCell ref="H253:I253"/>
    <mergeCell ref="H262:I262"/>
    <mergeCell ref="H263:I263"/>
    <mergeCell ref="F264:J264"/>
    <mergeCell ref="H265:I265"/>
    <mergeCell ref="B403:K403"/>
    <mergeCell ref="I153:J153"/>
    <mergeCell ref="I285:J285"/>
    <mergeCell ref="I286:J286"/>
    <mergeCell ref="F231:J231"/>
    <mergeCell ref="H254:I254"/>
    <mergeCell ref="A404:A405"/>
    <mergeCell ref="B404:B405"/>
    <mergeCell ref="C404:C405"/>
    <mergeCell ref="D404:D405"/>
    <mergeCell ref="E404:E405"/>
    <mergeCell ref="F404:F405"/>
    <mergeCell ref="I430:J430"/>
    <mergeCell ref="I435:J435"/>
    <mergeCell ref="E428:E435"/>
    <mergeCell ref="I431:J431"/>
    <mergeCell ref="I432:J432"/>
    <mergeCell ref="F434:K434"/>
    <mergeCell ref="I429:J429"/>
    <mergeCell ref="A406:A408"/>
    <mergeCell ref="B406:B408"/>
    <mergeCell ref="C406:C408"/>
    <mergeCell ref="D406:D408"/>
    <mergeCell ref="A413:A415"/>
    <mergeCell ref="B413:B415"/>
    <mergeCell ref="C413:C415"/>
    <mergeCell ref="D413:D415"/>
    <mergeCell ref="H412:I412"/>
    <mergeCell ref="H413:I413"/>
    <mergeCell ref="H414:I414"/>
    <mergeCell ref="H415:I415"/>
    <mergeCell ref="F423:J423"/>
    <mergeCell ref="I349:J349"/>
    <mergeCell ref="G404:G405"/>
    <mergeCell ref="H404:I405"/>
    <mergeCell ref="J404:J405"/>
    <mergeCell ref="F413:F415"/>
    <mergeCell ref="I436:J436"/>
    <mergeCell ref="I438:J438"/>
    <mergeCell ref="F406:J408"/>
    <mergeCell ref="H409:I409"/>
    <mergeCell ref="H410:I410"/>
    <mergeCell ref="H411:I411"/>
    <mergeCell ref="H416:I416"/>
    <mergeCell ref="F418:K418"/>
    <mergeCell ref="I419:J419"/>
    <mergeCell ref="I428:J428"/>
    <mergeCell ref="I420:J420"/>
    <mergeCell ref="I421:J421"/>
    <mergeCell ref="I422:J422"/>
    <mergeCell ref="I424:J424"/>
    <mergeCell ref="I425:J425"/>
    <mergeCell ref="F427:K427"/>
  </mergeCells>
  <printOptions/>
  <pageMargins left="0.24" right="0.2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2">
      <selection activeCell="H10" sqref="H10"/>
    </sheetView>
  </sheetViews>
  <sheetFormatPr defaultColWidth="9.140625" defaultRowHeight="15"/>
  <cols>
    <col min="2" max="2" width="22.7109375" style="0" customWidth="1"/>
    <col min="3" max="3" width="13.8515625" style="0" customWidth="1"/>
  </cols>
  <sheetData>
    <row r="1" spans="1:3" ht="30" customHeight="1">
      <c r="A1" s="99" t="s">
        <v>4</v>
      </c>
      <c r="B1" s="99" t="s">
        <v>241</v>
      </c>
      <c r="C1" s="100" t="s">
        <v>242</v>
      </c>
    </row>
    <row r="2" spans="1:3" ht="30" customHeight="1">
      <c r="A2" s="99">
        <v>1</v>
      </c>
      <c r="B2" s="99" t="s">
        <v>234</v>
      </c>
      <c r="C2" s="101">
        <v>1185.94</v>
      </c>
    </row>
    <row r="3" spans="1:3" ht="30" customHeight="1">
      <c r="A3" s="99">
        <v>2</v>
      </c>
      <c r="B3" s="99" t="s">
        <v>64</v>
      </c>
      <c r="C3" s="101">
        <v>1900.0497</v>
      </c>
    </row>
    <row r="4" spans="1:3" ht="30" customHeight="1">
      <c r="A4" s="99">
        <v>3</v>
      </c>
      <c r="B4" s="99" t="s">
        <v>235</v>
      </c>
      <c r="C4" s="101">
        <v>1101.02</v>
      </c>
    </row>
    <row r="5" spans="1:3" ht="30" customHeight="1">
      <c r="A5" s="99">
        <v>4</v>
      </c>
      <c r="B5" s="99" t="s">
        <v>236</v>
      </c>
      <c r="C5" s="101">
        <v>1449.38</v>
      </c>
    </row>
    <row r="6" spans="1:3" ht="30" customHeight="1">
      <c r="A6" s="99">
        <v>5</v>
      </c>
      <c r="B6" s="99" t="s">
        <v>237</v>
      </c>
      <c r="C6" s="101">
        <v>1054.24</v>
      </c>
    </row>
    <row r="7" spans="1:3" ht="30" customHeight="1">
      <c r="A7" s="99">
        <v>6</v>
      </c>
      <c r="B7" s="99" t="s">
        <v>238</v>
      </c>
      <c r="C7" s="101">
        <v>1209.6000000000001</v>
      </c>
    </row>
    <row r="8" spans="1:3" ht="30" customHeight="1">
      <c r="A8" s="99">
        <v>7</v>
      </c>
      <c r="B8" s="99" t="s">
        <v>163</v>
      </c>
      <c r="C8" s="101">
        <v>813.80554</v>
      </c>
    </row>
    <row r="9" spans="1:3" ht="30" customHeight="1">
      <c r="A9" s="99">
        <v>8</v>
      </c>
      <c r="B9" s="99" t="s">
        <v>112</v>
      </c>
      <c r="C9" s="101">
        <v>1692.1399999999999</v>
      </c>
    </row>
    <row r="10" spans="1:3" ht="30" customHeight="1">
      <c r="A10" s="99">
        <v>9</v>
      </c>
      <c r="B10" s="99" t="s">
        <v>134</v>
      </c>
      <c r="C10" s="101">
        <v>759.05</v>
      </c>
    </row>
    <row r="11" spans="1:3" ht="30" customHeight="1">
      <c r="A11" s="99">
        <v>10</v>
      </c>
      <c r="B11" s="99" t="s">
        <v>239</v>
      </c>
      <c r="C11" s="101">
        <v>497.5</v>
      </c>
    </row>
    <row r="12" spans="1:6" ht="30" customHeight="1">
      <c r="A12" s="99">
        <v>11</v>
      </c>
      <c r="B12" s="99" t="s">
        <v>240</v>
      </c>
      <c r="C12" s="101">
        <v>2076.375</v>
      </c>
      <c r="F12" t="s">
        <v>143</v>
      </c>
    </row>
    <row r="13" spans="1:3" ht="30" customHeight="1">
      <c r="A13" s="102"/>
      <c r="B13" s="102" t="s">
        <v>57</v>
      </c>
      <c r="C13" s="103">
        <f>SUM(C2:C12)</f>
        <v>13739.10024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31">
      <selection activeCell="F52" sqref="F52"/>
    </sheetView>
  </sheetViews>
  <sheetFormatPr defaultColWidth="9.140625" defaultRowHeight="15"/>
  <cols>
    <col min="2" max="2" width="16.00390625" style="0" customWidth="1"/>
    <col min="3" max="4" width="12.28125" style="0" customWidth="1"/>
    <col min="5" max="5" width="21.8515625" style="0" customWidth="1"/>
    <col min="6" max="6" width="14.57421875" style="0" customWidth="1"/>
  </cols>
  <sheetData>
    <row r="1" spans="1:6" ht="28.5" customHeight="1">
      <c r="A1" s="209" t="s">
        <v>260</v>
      </c>
      <c r="B1" s="209"/>
      <c r="C1" s="209"/>
      <c r="D1" s="209"/>
      <c r="E1" s="209"/>
      <c r="F1" s="209"/>
    </row>
    <row r="2" spans="1:6" ht="63.75" customHeight="1">
      <c r="A2" s="124" t="s">
        <v>4</v>
      </c>
      <c r="B2" s="121" t="s">
        <v>208</v>
      </c>
      <c r="C2" s="90" t="s">
        <v>5</v>
      </c>
      <c r="D2" s="90" t="s">
        <v>6</v>
      </c>
      <c r="E2" s="125" t="s">
        <v>7</v>
      </c>
      <c r="F2" s="115" t="s">
        <v>242</v>
      </c>
    </row>
    <row r="3" spans="1:6" ht="26.25" customHeight="1">
      <c r="A3" s="211">
        <v>1</v>
      </c>
      <c r="B3" s="212" t="s">
        <v>258</v>
      </c>
      <c r="C3" s="210" t="s">
        <v>0</v>
      </c>
      <c r="D3" s="210" t="s">
        <v>15</v>
      </c>
      <c r="E3" s="116" t="s">
        <v>114</v>
      </c>
      <c r="F3" s="33">
        <v>47.7044</v>
      </c>
    </row>
    <row r="4" spans="1:6" ht="25.5" customHeight="1">
      <c r="A4" s="211"/>
      <c r="B4" s="212"/>
      <c r="C4" s="210"/>
      <c r="D4" s="210"/>
      <c r="E4" s="107" t="s">
        <v>243</v>
      </c>
      <c r="F4" s="33">
        <v>27.939</v>
      </c>
    </row>
    <row r="5" spans="1:6" ht="15">
      <c r="A5" s="211"/>
      <c r="B5" s="212"/>
      <c r="C5" s="210"/>
      <c r="D5" s="210"/>
      <c r="E5" s="107" t="s">
        <v>244</v>
      </c>
      <c r="F5" s="33">
        <v>0</v>
      </c>
    </row>
    <row r="6" spans="1:6" ht="15" customHeight="1">
      <c r="A6" s="211"/>
      <c r="B6" s="212"/>
      <c r="C6" s="210"/>
      <c r="D6" s="210"/>
      <c r="E6" s="107" t="s">
        <v>245</v>
      </c>
      <c r="F6" s="33">
        <v>0.92</v>
      </c>
    </row>
    <row r="7" spans="1:6" ht="15">
      <c r="A7" s="211"/>
      <c r="B7" s="212"/>
      <c r="C7" s="210"/>
      <c r="D7" s="210"/>
      <c r="E7" s="107" t="s">
        <v>52</v>
      </c>
      <c r="F7" s="33">
        <v>332.6269</v>
      </c>
    </row>
    <row r="8" spans="1:10" ht="25.5">
      <c r="A8" s="211"/>
      <c r="B8" s="212"/>
      <c r="C8" s="210"/>
      <c r="D8" s="210"/>
      <c r="E8" s="107" t="s">
        <v>246</v>
      </c>
      <c r="F8" s="33">
        <v>61.2</v>
      </c>
      <c r="J8" t="s">
        <v>143</v>
      </c>
    </row>
    <row r="9" spans="1:6" ht="15">
      <c r="A9" s="211"/>
      <c r="B9" s="212"/>
      <c r="C9" s="210"/>
      <c r="D9" s="210"/>
      <c r="E9" s="107" t="s">
        <v>247</v>
      </c>
      <c r="F9" s="33">
        <v>55.08</v>
      </c>
    </row>
    <row r="10" spans="1:12" ht="18.75" customHeight="1">
      <c r="A10" s="211"/>
      <c r="B10" s="212"/>
      <c r="C10" s="210"/>
      <c r="D10" s="210"/>
      <c r="E10" s="107" t="s">
        <v>53</v>
      </c>
      <c r="F10" s="33">
        <v>5.90954</v>
      </c>
      <c r="L10" t="s">
        <v>143</v>
      </c>
    </row>
    <row r="11" spans="1:6" ht="17.25" customHeight="1">
      <c r="A11" s="211"/>
      <c r="B11" s="212"/>
      <c r="C11" s="210"/>
      <c r="D11" s="210"/>
      <c r="E11" s="107" t="s">
        <v>54</v>
      </c>
      <c r="F11" s="33">
        <v>6.12</v>
      </c>
    </row>
    <row r="12" spans="1:6" ht="17.25" customHeight="1">
      <c r="A12" s="211"/>
      <c r="B12" s="212"/>
      <c r="C12" s="210"/>
      <c r="D12" s="210"/>
      <c r="E12" s="107" t="s">
        <v>55</v>
      </c>
      <c r="F12" s="33">
        <v>18.36</v>
      </c>
    </row>
    <row r="13" spans="1:6" ht="15">
      <c r="A13" s="211"/>
      <c r="B13" s="212"/>
      <c r="C13" s="210"/>
      <c r="D13" s="210"/>
      <c r="E13" s="90" t="s">
        <v>57</v>
      </c>
      <c r="F13" s="119">
        <f>SUM(F3:F12)</f>
        <v>555.85984</v>
      </c>
    </row>
    <row r="14" spans="1:6" ht="15">
      <c r="A14" s="111"/>
      <c r="B14" s="111"/>
      <c r="C14" s="111"/>
      <c r="D14" s="111"/>
      <c r="E14" s="111"/>
      <c r="F14" s="111"/>
    </row>
    <row r="15" spans="1:6" ht="15">
      <c r="A15" s="167">
        <v>2</v>
      </c>
      <c r="B15" s="167" t="s">
        <v>257</v>
      </c>
      <c r="C15" s="211" t="s">
        <v>253</v>
      </c>
      <c r="D15" s="167" t="s">
        <v>15</v>
      </c>
      <c r="E15" s="116" t="s">
        <v>114</v>
      </c>
      <c r="F15" s="33">
        <v>49.3942</v>
      </c>
    </row>
    <row r="16" spans="1:6" ht="25.5">
      <c r="A16" s="167"/>
      <c r="B16" s="167"/>
      <c r="C16" s="211"/>
      <c r="D16" s="167"/>
      <c r="E16" s="107" t="s">
        <v>243</v>
      </c>
      <c r="F16" s="33">
        <v>24.56477</v>
      </c>
    </row>
    <row r="17" spans="1:6" ht="15">
      <c r="A17" s="167"/>
      <c r="B17" s="167"/>
      <c r="C17" s="211"/>
      <c r="D17" s="167"/>
      <c r="E17" s="107" t="s">
        <v>244</v>
      </c>
      <c r="F17" s="33">
        <v>19.872</v>
      </c>
    </row>
    <row r="18" spans="1:6" ht="15">
      <c r="A18" s="167"/>
      <c r="B18" s="167"/>
      <c r="C18" s="211"/>
      <c r="D18" s="167"/>
      <c r="E18" s="107" t="s">
        <v>245</v>
      </c>
      <c r="F18" s="33">
        <v>5.52</v>
      </c>
    </row>
    <row r="19" spans="1:6" ht="15">
      <c r="A19" s="167"/>
      <c r="B19" s="167"/>
      <c r="C19" s="211"/>
      <c r="D19" s="167"/>
      <c r="E19" s="107" t="s">
        <v>52</v>
      </c>
      <c r="F19" s="33">
        <v>278.208</v>
      </c>
    </row>
    <row r="20" spans="1:6" ht="25.5">
      <c r="A20" s="167"/>
      <c r="B20" s="167"/>
      <c r="C20" s="211"/>
      <c r="D20" s="167"/>
      <c r="E20" s="107" t="s">
        <v>246</v>
      </c>
      <c r="F20" s="33">
        <v>49.68</v>
      </c>
    </row>
    <row r="21" spans="1:6" ht="15">
      <c r="A21" s="167"/>
      <c r="B21" s="167"/>
      <c r="C21" s="211"/>
      <c r="D21" s="167"/>
      <c r="E21" s="107" t="s">
        <v>247</v>
      </c>
      <c r="F21" s="33">
        <v>44.712</v>
      </c>
    </row>
    <row r="22" spans="1:6" ht="15">
      <c r="A22" s="167"/>
      <c r="B22" s="167"/>
      <c r="C22" s="211"/>
      <c r="D22" s="167"/>
      <c r="E22" s="107" t="s">
        <v>53</v>
      </c>
      <c r="F22" s="33">
        <v>4.968</v>
      </c>
    </row>
    <row r="23" spans="1:6" ht="15">
      <c r="A23" s="167"/>
      <c r="B23" s="167"/>
      <c r="C23" s="211"/>
      <c r="D23" s="167"/>
      <c r="E23" s="107" t="s">
        <v>54</v>
      </c>
      <c r="F23" s="33">
        <v>4.968</v>
      </c>
    </row>
    <row r="24" spans="1:6" ht="15">
      <c r="A24" s="167"/>
      <c r="B24" s="167"/>
      <c r="C24" s="211"/>
      <c r="D24" s="167"/>
      <c r="E24" s="107" t="s">
        <v>55</v>
      </c>
      <c r="F24" s="33">
        <v>17.904</v>
      </c>
    </row>
    <row r="25" spans="1:6" ht="15">
      <c r="A25" s="167"/>
      <c r="B25" s="167"/>
      <c r="C25" s="211"/>
      <c r="D25" s="167"/>
      <c r="E25" s="90" t="s">
        <v>254</v>
      </c>
      <c r="F25" s="33">
        <v>55.2</v>
      </c>
    </row>
    <row r="26" spans="1:6" ht="15">
      <c r="A26" s="167"/>
      <c r="B26" s="167"/>
      <c r="C26" s="211"/>
      <c r="D26" s="167"/>
      <c r="E26" s="120" t="s">
        <v>57</v>
      </c>
      <c r="F26" s="119">
        <f>SUM(F15:F25)</f>
        <v>554.9909700000001</v>
      </c>
    </row>
    <row r="27" spans="1:6" ht="15">
      <c r="A27" s="111"/>
      <c r="B27" s="111"/>
      <c r="C27" s="111"/>
      <c r="D27" s="111"/>
      <c r="E27" s="111"/>
      <c r="F27" s="111"/>
    </row>
    <row r="28" spans="1:6" ht="15">
      <c r="A28" s="211">
        <v>3</v>
      </c>
      <c r="B28" s="167" t="s">
        <v>259</v>
      </c>
      <c r="C28" s="167" t="s">
        <v>255</v>
      </c>
      <c r="D28" s="167" t="s">
        <v>15</v>
      </c>
      <c r="E28" s="116" t="s">
        <v>114</v>
      </c>
      <c r="F28" s="33">
        <v>129.848</v>
      </c>
    </row>
    <row r="29" spans="1:6" ht="25.5">
      <c r="A29" s="211"/>
      <c r="B29" s="167"/>
      <c r="C29" s="167"/>
      <c r="D29" s="167"/>
      <c r="E29" s="107" t="s">
        <v>243</v>
      </c>
      <c r="F29" s="33">
        <v>68.542</v>
      </c>
    </row>
    <row r="30" spans="1:6" ht="15">
      <c r="A30" s="211"/>
      <c r="B30" s="167"/>
      <c r="C30" s="167"/>
      <c r="D30" s="167"/>
      <c r="E30" s="107" t="s">
        <v>244</v>
      </c>
      <c r="F30" s="33">
        <v>32.99</v>
      </c>
    </row>
    <row r="31" spans="1:6" ht="15">
      <c r="A31" s="211"/>
      <c r="B31" s="167"/>
      <c r="C31" s="167"/>
      <c r="D31" s="167"/>
      <c r="E31" s="107" t="s">
        <v>245</v>
      </c>
      <c r="F31" s="33">
        <v>6.063</v>
      </c>
    </row>
    <row r="32" spans="1:6" ht="15">
      <c r="A32" s="211"/>
      <c r="B32" s="167"/>
      <c r="C32" s="167"/>
      <c r="D32" s="167"/>
      <c r="E32" s="107" t="s">
        <v>52</v>
      </c>
      <c r="F32" s="33">
        <v>819.82</v>
      </c>
    </row>
    <row r="33" spans="1:10" ht="25.5">
      <c r="A33" s="211"/>
      <c r="B33" s="167"/>
      <c r="C33" s="167"/>
      <c r="D33" s="167"/>
      <c r="E33" s="107" t="s">
        <v>246</v>
      </c>
      <c r="F33" s="33">
        <v>146.76</v>
      </c>
      <c r="J33" t="s">
        <v>143</v>
      </c>
    </row>
    <row r="34" spans="1:6" ht="15">
      <c r="A34" s="211"/>
      <c r="B34" s="167"/>
      <c r="C34" s="167"/>
      <c r="D34" s="167"/>
      <c r="E34" s="107" t="s">
        <v>247</v>
      </c>
      <c r="F34" s="33">
        <v>121.422</v>
      </c>
    </row>
    <row r="35" spans="1:6" ht="15">
      <c r="A35" s="211"/>
      <c r="B35" s="167"/>
      <c r="C35" s="167"/>
      <c r="D35" s="167"/>
      <c r="E35" s="107" t="s">
        <v>53</v>
      </c>
      <c r="F35" s="33">
        <v>14.468</v>
      </c>
    </row>
    <row r="36" spans="1:6" ht="15">
      <c r="A36" s="211"/>
      <c r="B36" s="167"/>
      <c r="C36" s="167"/>
      <c r="D36" s="167"/>
      <c r="E36" s="107" t="s">
        <v>54</v>
      </c>
      <c r="F36" s="33">
        <v>14.14</v>
      </c>
    </row>
    <row r="37" spans="1:6" ht="15">
      <c r="A37" s="211"/>
      <c r="B37" s="167"/>
      <c r="C37" s="167"/>
      <c r="D37" s="167"/>
      <c r="E37" s="107" t="s">
        <v>55</v>
      </c>
      <c r="F37" s="33">
        <v>44.054</v>
      </c>
    </row>
    <row r="38" spans="1:6" ht="15">
      <c r="A38" s="211"/>
      <c r="B38" s="167"/>
      <c r="C38" s="167"/>
      <c r="D38" s="167"/>
      <c r="E38" s="90" t="s">
        <v>254</v>
      </c>
      <c r="F38" s="33">
        <v>91.65</v>
      </c>
    </row>
    <row r="39" spans="1:6" ht="15">
      <c r="A39" s="211"/>
      <c r="B39" s="167"/>
      <c r="C39" s="167"/>
      <c r="D39" s="167"/>
      <c r="E39" s="120" t="s">
        <v>57</v>
      </c>
      <c r="F39" s="119">
        <f>SUM(F28:F38)</f>
        <v>1489.7570000000005</v>
      </c>
    </row>
    <row r="40" spans="1:6" ht="15">
      <c r="A40" s="111"/>
      <c r="B40" s="111"/>
      <c r="C40" s="111"/>
      <c r="D40" s="111"/>
      <c r="E40" s="111"/>
      <c r="F40" s="111"/>
    </row>
    <row r="41" spans="1:6" ht="15" customHeight="1">
      <c r="A41" s="211">
        <v>4</v>
      </c>
      <c r="B41" s="208" t="s">
        <v>256</v>
      </c>
      <c r="C41" s="167" t="s">
        <v>256</v>
      </c>
      <c r="D41" s="167" t="s">
        <v>15</v>
      </c>
      <c r="E41" s="116" t="s">
        <v>114</v>
      </c>
      <c r="F41" s="104">
        <v>52.89</v>
      </c>
    </row>
    <row r="42" spans="1:6" ht="25.5">
      <c r="A42" s="211"/>
      <c r="B42" s="208"/>
      <c r="C42" s="167"/>
      <c r="D42" s="167"/>
      <c r="E42" s="107" t="s">
        <v>243</v>
      </c>
      <c r="F42" s="104">
        <v>29.18</v>
      </c>
    </row>
    <row r="43" spans="1:6" ht="15">
      <c r="A43" s="211"/>
      <c r="B43" s="208"/>
      <c r="C43" s="167"/>
      <c r="D43" s="167"/>
      <c r="E43" s="107" t="s">
        <v>244</v>
      </c>
      <c r="F43" s="110">
        <v>0</v>
      </c>
    </row>
    <row r="44" spans="1:6" ht="15">
      <c r="A44" s="211"/>
      <c r="B44" s="208"/>
      <c r="C44" s="167"/>
      <c r="D44" s="167"/>
      <c r="E44" s="107" t="s">
        <v>245</v>
      </c>
      <c r="F44" s="104">
        <v>0.98803</v>
      </c>
    </row>
    <row r="45" spans="1:6" ht="15">
      <c r="A45" s="211"/>
      <c r="B45" s="208"/>
      <c r="C45" s="167"/>
      <c r="D45" s="167"/>
      <c r="E45" s="107" t="s">
        <v>52</v>
      </c>
      <c r="F45" s="104">
        <v>6.984</v>
      </c>
    </row>
    <row r="46" spans="1:6" ht="25.5">
      <c r="A46" s="211"/>
      <c r="B46" s="208"/>
      <c r="C46" s="167"/>
      <c r="D46" s="167"/>
      <c r="E46" s="107" t="s">
        <v>246</v>
      </c>
      <c r="F46" s="104">
        <v>383.4968</v>
      </c>
    </row>
    <row r="47" spans="1:6" ht="15">
      <c r="A47" s="211"/>
      <c r="B47" s="208"/>
      <c r="C47" s="167"/>
      <c r="D47" s="167"/>
      <c r="E47" s="107" t="s">
        <v>247</v>
      </c>
      <c r="F47" s="104">
        <v>6.984</v>
      </c>
    </row>
    <row r="48" spans="1:6" ht="15">
      <c r="A48" s="211"/>
      <c r="B48" s="208"/>
      <c r="C48" s="167"/>
      <c r="D48" s="167"/>
      <c r="E48" s="107" t="s">
        <v>53</v>
      </c>
      <c r="F48" s="104">
        <v>53.606</v>
      </c>
    </row>
    <row r="49" spans="1:6" ht="15">
      <c r="A49" s="211"/>
      <c r="B49" s="208"/>
      <c r="C49" s="167"/>
      <c r="D49" s="167"/>
      <c r="E49" s="107" t="s">
        <v>54</v>
      </c>
      <c r="F49" s="104">
        <v>68.88</v>
      </c>
    </row>
    <row r="50" spans="1:6" ht="15">
      <c r="A50" s="211"/>
      <c r="B50" s="208"/>
      <c r="C50" s="167"/>
      <c r="D50" s="167"/>
      <c r="E50" s="107" t="s">
        <v>55</v>
      </c>
      <c r="F50" s="104">
        <v>20.952</v>
      </c>
    </row>
    <row r="51" spans="1:6" ht="15.75">
      <c r="A51" s="211"/>
      <c r="B51" s="208"/>
      <c r="C51" s="167"/>
      <c r="D51" s="167"/>
      <c r="E51" s="122" t="s">
        <v>57</v>
      </c>
      <c r="F51" s="112">
        <f>SUM(F41:F50)</f>
        <v>623.96083</v>
      </c>
    </row>
    <row r="52" spans="1:6" ht="21">
      <c r="A52" s="111"/>
      <c r="B52" s="111"/>
      <c r="C52" s="111"/>
      <c r="D52" s="51"/>
      <c r="E52" s="122" t="s">
        <v>148</v>
      </c>
      <c r="F52" s="123">
        <f>F13+F26+F39+F51</f>
        <v>3224.5686400000004</v>
      </c>
    </row>
  </sheetData>
  <sheetProtection/>
  <mergeCells count="17">
    <mergeCell ref="C41:C51"/>
    <mergeCell ref="A3:A13"/>
    <mergeCell ref="A15:A26"/>
    <mergeCell ref="A28:A39"/>
    <mergeCell ref="A41:A51"/>
    <mergeCell ref="B3:B13"/>
    <mergeCell ref="C3:C13"/>
    <mergeCell ref="D41:D51"/>
    <mergeCell ref="B41:B51"/>
    <mergeCell ref="A1:F1"/>
    <mergeCell ref="D3:D13"/>
    <mergeCell ref="B15:B26"/>
    <mergeCell ref="C15:C26"/>
    <mergeCell ref="B28:B39"/>
    <mergeCell ref="D15:D26"/>
    <mergeCell ref="D28:D39"/>
    <mergeCell ref="C28:C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66">
      <selection activeCell="J83" sqref="J83"/>
    </sheetView>
  </sheetViews>
  <sheetFormatPr defaultColWidth="9.140625" defaultRowHeight="15"/>
  <cols>
    <col min="2" max="2" width="16.00390625" style="0" customWidth="1"/>
    <col min="4" max="4" width="30.00390625" style="0" customWidth="1"/>
  </cols>
  <sheetData>
    <row r="1" spans="1:5" ht="15" customHeight="1">
      <c r="A1" s="213" t="s">
        <v>51</v>
      </c>
      <c r="B1" s="214"/>
      <c r="C1" s="214"/>
      <c r="D1" s="214"/>
      <c r="E1" s="214"/>
    </row>
    <row r="2" spans="1:5" ht="37.5" customHeight="1">
      <c r="A2" s="213"/>
      <c r="B2" s="214"/>
      <c r="C2" s="214"/>
      <c r="D2" s="214"/>
      <c r="E2" s="214"/>
    </row>
    <row r="3" spans="1:5" ht="63.75" customHeight="1">
      <c r="A3" s="111" t="s">
        <v>250</v>
      </c>
      <c r="B3" s="17" t="s">
        <v>5</v>
      </c>
      <c r="C3" s="17" t="s">
        <v>6</v>
      </c>
      <c r="D3" s="109" t="s">
        <v>7</v>
      </c>
      <c r="E3" s="115" t="s">
        <v>242</v>
      </c>
    </row>
    <row r="4" spans="1:5" ht="18.75" customHeight="1">
      <c r="A4" s="211">
        <v>1</v>
      </c>
      <c r="B4" s="211" t="s">
        <v>248</v>
      </c>
      <c r="C4" s="210" t="s">
        <v>15</v>
      </c>
      <c r="D4" s="111"/>
      <c r="E4" s="17"/>
    </row>
    <row r="5" spans="1:5" ht="18.75" customHeight="1">
      <c r="A5" s="211"/>
      <c r="B5" s="211"/>
      <c r="C5" s="210"/>
      <c r="D5" s="116" t="s">
        <v>114</v>
      </c>
      <c r="E5" s="33">
        <v>70.1676</v>
      </c>
    </row>
    <row r="6" spans="1:5" ht="18.75" customHeight="1">
      <c r="A6" s="211"/>
      <c r="B6" s="211"/>
      <c r="C6" s="210"/>
      <c r="D6" s="107" t="s">
        <v>243</v>
      </c>
      <c r="E6" s="33">
        <v>35.0838</v>
      </c>
    </row>
    <row r="7" spans="1:5" ht="18.75" customHeight="1">
      <c r="A7" s="211"/>
      <c r="B7" s="211"/>
      <c r="C7" s="210"/>
      <c r="D7" s="107" t="s">
        <v>244</v>
      </c>
      <c r="E7" s="33">
        <v>28.06704</v>
      </c>
    </row>
    <row r="8" spans="1:5" ht="18.75" customHeight="1">
      <c r="A8" s="211"/>
      <c r="B8" s="211"/>
      <c r="C8" s="210"/>
      <c r="D8" s="107" t="s">
        <v>245</v>
      </c>
      <c r="E8" s="33">
        <v>7.01676</v>
      </c>
    </row>
    <row r="9" spans="1:5" ht="18.75" customHeight="1">
      <c r="A9" s="211"/>
      <c r="B9" s="211"/>
      <c r="C9" s="210"/>
      <c r="D9" s="107" t="s">
        <v>52</v>
      </c>
      <c r="E9" s="33">
        <v>392.93856</v>
      </c>
    </row>
    <row r="10" spans="1:9" ht="18.75" customHeight="1">
      <c r="A10" s="211"/>
      <c r="B10" s="211"/>
      <c r="C10" s="210"/>
      <c r="D10" s="107" t="s">
        <v>246</v>
      </c>
      <c r="E10" s="33">
        <v>70.1676</v>
      </c>
      <c r="I10" t="s">
        <v>143</v>
      </c>
    </row>
    <row r="11" spans="1:5" ht="18.75" customHeight="1">
      <c r="A11" s="211"/>
      <c r="B11" s="211"/>
      <c r="C11" s="210"/>
      <c r="D11" s="107" t="s">
        <v>247</v>
      </c>
      <c r="E11" s="33">
        <v>63.15084</v>
      </c>
    </row>
    <row r="12" spans="1:5" ht="18.75" customHeight="1">
      <c r="A12" s="211"/>
      <c r="B12" s="211"/>
      <c r="C12" s="210"/>
      <c r="D12" s="107" t="s">
        <v>53</v>
      </c>
      <c r="E12" s="33">
        <v>7.01676</v>
      </c>
    </row>
    <row r="13" spans="1:5" ht="18.75" customHeight="1">
      <c r="A13" s="211"/>
      <c r="B13" s="211"/>
      <c r="C13" s="210"/>
      <c r="D13" s="107" t="s">
        <v>54</v>
      </c>
      <c r="E13" s="33">
        <v>7.01676</v>
      </c>
    </row>
    <row r="14" spans="1:5" ht="18.75" customHeight="1">
      <c r="A14" s="211"/>
      <c r="B14" s="211"/>
      <c r="C14" s="210"/>
      <c r="D14" s="107" t="s">
        <v>55</v>
      </c>
      <c r="E14" s="33">
        <v>21.05028</v>
      </c>
    </row>
    <row r="15" spans="1:12" ht="18.75" customHeight="1">
      <c r="A15" s="211"/>
      <c r="B15" s="211"/>
      <c r="C15" s="210"/>
      <c r="D15" s="53" t="s">
        <v>56</v>
      </c>
      <c r="E15" s="33">
        <v>77.964</v>
      </c>
      <c r="L15" s="41"/>
    </row>
    <row r="16" spans="1:5" ht="18.75" customHeight="1">
      <c r="A16" s="211"/>
      <c r="B16" s="211"/>
      <c r="C16" s="210"/>
      <c r="D16" s="90" t="s">
        <v>57</v>
      </c>
      <c r="E16" s="48">
        <f>SUM(E5:E15)</f>
        <v>779.6400000000001</v>
      </c>
    </row>
    <row r="17" spans="1:5" ht="15">
      <c r="A17" s="111"/>
      <c r="B17" s="111"/>
      <c r="C17" s="111"/>
      <c r="D17" s="111"/>
      <c r="E17" s="111"/>
    </row>
    <row r="18" spans="1:5" ht="15">
      <c r="A18" s="211">
        <v>2</v>
      </c>
      <c r="B18" s="211" t="s">
        <v>249</v>
      </c>
      <c r="C18" s="210" t="s">
        <v>15</v>
      </c>
      <c r="D18" s="116" t="s">
        <v>114</v>
      </c>
      <c r="E18" s="104">
        <v>70.6536</v>
      </c>
    </row>
    <row r="19" spans="1:5" ht="15">
      <c r="A19" s="211"/>
      <c r="B19" s="211"/>
      <c r="C19" s="210"/>
      <c r="D19" s="107" t="s">
        <v>243</v>
      </c>
      <c r="E19" s="104">
        <v>35.3268</v>
      </c>
    </row>
    <row r="20" spans="1:5" ht="15">
      <c r="A20" s="211"/>
      <c r="B20" s="211"/>
      <c r="C20" s="210"/>
      <c r="D20" s="107" t="s">
        <v>244</v>
      </c>
      <c r="E20" s="104">
        <v>28.26144</v>
      </c>
    </row>
    <row r="21" spans="1:12" ht="15">
      <c r="A21" s="211"/>
      <c r="B21" s="211"/>
      <c r="C21" s="210"/>
      <c r="D21" s="107" t="s">
        <v>245</v>
      </c>
      <c r="E21" s="104">
        <v>7.06536</v>
      </c>
      <c r="L21" t="s">
        <v>143</v>
      </c>
    </row>
    <row r="22" spans="1:5" ht="15" customHeight="1">
      <c r="A22" s="211"/>
      <c r="B22" s="211"/>
      <c r="C22" s="210"/>
      <c r="D22" s="107" t="s">
        <v>52</v>
      </c>
      <c r="E22" s="104">
        <v>395.66016</v>
      </c>
    </row>
    <row r="23" spans="1:5" ht="15">
      <c r="A23" s="211"/>
      <c r="B23" s="211"/>
      <c r="C23" s="210"/>
      <c r="D23" s="107" t="s">
        <v>246</v>
      </c>
      <c r="E23" s="104">
        <v>70.6536</v>
      </c>
    </row>
    <row r="24" spans="1:5" ht="15">
      <c r="A24" s="211"/>
      <c r="B24" s="211"/>
      <c r="C24" s="210"/>
      <c r="D24" s="107" t="s">
        <v>247</v>
      </c>
      <c r="E24" s="104">
        <v>63.58824</v>
      </c>
    </row>
    <row r="25" spans="1:5" ht="15">
      <c r="A25" s="211"/>
      <c r="B25" s="211"/>
      <c r="C25" s="210"/>
      <c r="D25" s="107" t="s">
        <v>53</v>
      </c>
      <c r="E25" s="104">
        <v>7.06536</v>
      </c>
    </row>
    <row r="26" spans="1:5" ht="15">
      <c r="A26" s="211"/>
      <c r="B26" s="211"/>
      <c r="C26" s="210"/>
      <c r="D26" s="107" t="s">
        <v>54</v>
      </c>
      <c r="E26" s="104">
        <v>7.06536</v>
      </c>
    </row>
    <row r="27" spans="1:5" ht="15">
      <c r="A27" s="211"/>
      <c r="B27" s="211"/>
      <c r="C27" s="210"/>
      <c r="D27" s="107" t="s">
        <v>55</v>
      </c>
      <c r="E27" s="104">
        <v>21.19608</v>
      </c>
    </row>
    <row r="28" spans="1:5" ht="15">
      <c r="A28" s="211"/>
      <c r="B28" s="211"/>
      <c r="C28" s="210"/>
      <c r="D28" s="53" t="s">
        <v>56</v>
      </c>
      <c r="E28" s="104">
        <v>78.504</v>
      </c>
    </row>
    <row r="29" spans="1:5" ht="15">
      <c r="A29" s="211"/>
      <c r="B29" s="211"/>
      <c r="C29" s="210"/>
      <c r="D29" s="117" t="s">
        <v>57</v>
      </c>
      <c r="E29" s="108">
        <f>SUM(E18:E28)</f>
        <v>785.0400000000002</v>
      </c>
    </row>
    <row r="30" spans="1:5" ht="15">
      <c r="A30" s="111"/>
      <c r="B30" s="111"/>
      <c r="C30" s="111"/>
      <c r="D30" s="111"/>
      <c r="E30" s="111"/>
    </row>
    <row r="31" spans="1:5" ht="15">
      <c r="A31" s="211">
        <v>3</v>
      </c>
      <c r="B31" s="211" t="s">
        <v>251</v>
      </c>
      <c r="C31" s="210" t="s">
        <v>15</v>
      </c>
      <c r="D31" s="116" t="s">
        <v>114</v>
      </c>
      <c r="E31" s="104">
        <v>62.046</v>
      </c>
    </row>
    <row r="32" spans="1:5" ht="15">
      <c r="A32" s="211"/>
      <c r="B32" s="211"/>
      <c r="C32" s="210"/>
      <c r="D32" s="107" t="s">
        <v>243</v>
      </c>
      <c r="E32" s="104">
        <v>31.023</v>
      </c>
    </row>
    <row r="33" spans="1:5" ht="15">
      <c r="A33" s="211"/>
      <c r="B33" s="211"/>
      <c r="C33" s="210"/>
      <c r="D33" s="107" t="s">
        <v>244</v>
      </c>
      <c r="E33" s="104">
        <v>24.8184</v>
      </c>
    </row>
    <row r="34" spans="1:5" ht="15">
      <c r="A34" s="211"/>
      <c r="B34" s="211"/>
      <c r="C34" s="210"/>
      <c r="D34" s="107" t="s">
        <v>245</v>
      </c>
      <c r="E34" s="104">
        <v>6.2046</v>
      </c>
    </row>
    <row r="35" spans="1:5" ht="15">
      <c r="A35" s="211"/>
      <c r="B35" s="211"/>
      <c r="C35" s="210"/>
      <c r="D35" s="107" t="s">
        <v>52</v>
      </c>
      <c r="E35" s="104">
        <v>347.4576</v>
      </c>
    </row>
    <row r="36" spans="1:5" ht="15">
      <c r="A36" s="211"/>
      <c r="B36" s="211"/>
      <c r="C36" s="210"/>
      <c r="D36" s="107" t="s">
        <v>246</v>
      </c>
      <c r="E36" s="104">
        <v>62.046</v>
      </c>
    </row>
    <row r="37" spans="1:5" ht="15">
      <c r="A37" s="211"/>
      <c r="B37" s="211"/>
      <c r="C37" s="210"/>
      <c r="D37" s="107" t="s">
        <v>247</v>
      </c>
      <c r="E37" s="104">
        <v>55.8414</v>
      </c>
    </row>
    <row r="38" spans="1:5" ht="15">
      <c r="A38" s="211"/>
      <c r="B38" s="211"/>
      <c r="C38" s="210"/>
      <c r="D38" s="107" t="s">
        <v>53</v>
      </c>
      <c r="E38" s="104">
        <v>6.2046</v>
      </c>
    </row>
    <row r="39" spans="1:5" ht="15">
      <c r="A39" s="211"/>
      <c r="B39" s="211"/>
      <c r="C39" s="210"/>
      <c r="D39" s="107" t="s">
        <v>54</v>
      </c>
      <c r="E39" s="104">
        <v>6.2046</v>
      </c>
    </row>
    <row r="40" spans="1:5" ht="15">
      <c r="A40" s="211"/>
      <c r="B40" s="211"/>
      <c r="C40" s="210"/>
      <c r="D40" s="107" t="s">
        <v>55</v>
      </c>
      <c r="E40" s="104">
        <v>18.6138</v>
      </c>
    </row>
    <row r="41" spans="1:5" ht="15">
      <c r="A41" s="211"/>
      <c r="B41" s="211"/>
      <c r="C41" s="210"/>
      <c r="D41" s="53" t="s">
        <v>56</v>
      </c>
      <c r="E41" s="104">
        <v>68.94</v>
      </c>
    </row>
    <row r="42" spans="1:5" ht="15">
      <c r="A42" s="211"/>
      <c r="B42" s="211"/>
      <c r="C42" s="210"/>
      <c r="D42" s="117" t="s">
        <v>57</v>
      </c>
      <c r="E42" s="104">
        <f>SUM(E31:E41)</f>
        <v>689.4000000000001</v>
      </c>
    </row>
    <row r="43" spans="1:5" ht="15">
      <c r="A43" s="111"/>
      <c r="B43" s="111"/>
      <c r="C43" s="111"/>
      <c r="D43" s="111"/>
      <c r="E43" s="111"/>
    </row>
    <row r="44" spans="1:5" ht="15">
      <c r="A44" s="211">
        <v>4</v>
      </c>
      <c r="B44" s="211" t="s">
        <v>252</v>
      </c>
      <c r="C44" s="210" t="s">
        <v>15</v>
      </c>
      <c r="D44" s="116" t="s">
        <v>114</v>
      </c>
      <c r="E44" s="104">
        <v>42.0984</v>
      </c>
    </row>
    <row r="45" spans="1:5" ht="15">
      <c r="A45" s="211"/>
      <c r="B45" s="211"/>
      <c r="C45" s="210"/>
      <c r="D45" s="107" t="s">
        <v>243</v>
      </c>
      <c r="E45" s="104">
        <v>21.0492</v>
      </c>
    </row>
    <row r="46" spans="1:5" ht="15">
      <c r="A46" s="211"/>
      <c r="B46" s="211"/>
      <c r="C46" s="210"/>
      <c r="D46" s="107" t="s">
        <v>244</v>
      </c>
      <c r="E46" s="104">
        <v>16.83936</v>
      </c>
    </row>
    <row r="47" spans="1:5" ht="15">
      <c r="A47" s="211"/>
      <c r="B47" s="211"/>
      <c r="C47" s="210"/>
      <c r="D47" s="107" t="s">
        <v>245</v>
      </c>
      <c r="E47" s="104">
        <v>4.20984</v>
      </c>
    </row>
    <row r="48" spans="1:5" ht="15">
      <c r="A48" s="211"/>
      <c r="B48" s="211"/>
      <c r="C48" s="210"/>
      <c r="D48" s="107" t="s">
        <v>52</v>
      </c>
      <c r="E48" s="104">
        <v>235.75104</v>
      </c>
    </row>
    <row r="49" spans="1:5" ht="15">
      <c r="A49" s="211"/>
      <c r="B49" s="211"/>
      <c r="C49" s="210"/>
      <c r="D49" s="107" t="s">
        <v>246</v>
      </c>
      <c r="E49" s="104">
        <v>42.0984</v>
      </c>
    </row>
    <row r="50" spans="1:5" ht="15">
      <c r="A50" s="211"/>
      <c r="B50" s="211"/>
      <c r="C50" s="210"/>
      <c r="D50" s="107" t="s">
        <v>247</v>
      </c>
      <c r="E50" s="104">
        <v>37.88856</v>
      </c>
    </row>
    <row r="51" spans="1:5" ht="15">
      <c r="A51" s="211"/>
      <c r="B51" s="211"/>
      <c r="C51" s="210"/>
      <c r="D51" s="107" t="s">
        <v>53</v>
      </c>
      <c r="E51" s="104">
        <v>4.20984</v>
      </c>
    </row>
    <row r="52" spans="1:5" ht="15">
      <c r="A52" s="211"/>
      <c r="B52" s="211"/>
      <c r="C52" s="210"/>
      <c r="D52" s="107" t="s">
        <v>54</v>
      </c>
      <c r="E52" s="104">
        <v>4.20984</v>
      </c>
    </row>
    <row r="53" spans="1:5" ht="15">
      <c r="A53" s="211"/>
      <c r="B53" s="211"/>
      <c r="C53" s="210"/>
      <c r="D53" s="107" t="s">
        <v>55</v>
      </c>
      <c r="E53" s="104">
        <v>12.62952</v>
      </c>
    </row>
    <row r="54" spans="1:5" ht="15">
      <c r="A54" s="211"/>
      <c r="B54" s="211"/>
      <c r="C54" s="210"/>
      <c r="D54" s="53" t="s">
        <v>56</v>
      </c>
      <c r="E54" s="104">
        <v>46.776</v>
      </c>
    </row>
    <row r="55" spans="1:5" ht="15">
      <c r="A55" s="211"/>
      <c r="B55" s="211"/>
      <c r="C55" s="210"/>
      <c r="D55" s="117" t="s">
        <v>57</v>
      </c>
      <c r="E55" s="40">
        <f>SUM(E44:E54)</f>
        <v>467.76</v>
      </c>
    </row>
    <row r="56" spans="1:5" ht="15">
      <c r="A56" s="111"/>
      <c r="B56" s="111"/>
      <c r="C56" s="111"/>
      <c r="D56" s="111"/>
      <c r="E56" s="111"/>
    </row>
    <row r="57" spans="1:5" ht="15">
      <c r="A57" s="211">
        <v>5</v>
      </c>
      <c r="B57" s="211" t="s">
        <v>262</v>
      </c>
      <c r="C57" s="210" t="s">
        <v>15</v>
      </c>
      <c r="D57" s="116" t="s">
        <v>114</v>
      </c>
      <c r="E57" s="104">
        <v>59.1192</v>
      </c>
    </row>
    <row r="58" spans="1:5" ht="15">
      <c r="A58" s="211"/>
      <c r="B58" s="211"/>
      <c r="C58" s="210"/>
      <c r="D58" s="107" t="s">
        <v>243</v>
      </c>
      <c r="E58" s="104">
        <v>29.5596</v>
      </c>
    </row>
    <row r="59" spans="1:5" ht="15">
      <c r="A59" s="211"/>
      <c r="B59" s="211"/>
      <c r="C59" s="210"/>
      <c r="D59" s="107" t="s">
        <v>244</v>
      </c>
      <c r="E59" s="104">
        <v>23.75568</v>
      </c>
    </row>
    <row r="60" spans="1:5" ht="15">
      <c r="A60" s="211"/>
      <c r="B60" s="211"/>
      <c r="C60" s="210"/>
      <c r="D60" s="107" t="s">
        <v>245</v>
      </c>
      <c r="E60" s="104">
        <v>5.91192</v>
      </c>
    </row>
    <row r="61" spans="1:5" ht="15">
      <c r="A61" s="211"/>
      <c r="B61" s="211"/>
      <c r="C61" s="210"/>
      <c r="D61" s="107" t="s">
        <v>52</v>
      </c>
      <c r="E61" s="104">
        <v>331.06752</v>
      </c>
    </row>
    <row r="62" spans="1:5" ht="15">
      <c r="A62" s="211"/>
      <c r="B62" s="211"/>
      <c r="C62" s="210"/>
      <c r="D62" s="107" t="s">
        <v>246</v>
      </c>
      <c r="E62" s="104">
        <v>59.1192</v>
      </c>
    </row>
    <row r="63" spans="1:5" ht="15">
      <c r="A63" s="211"/>
      <c r="B63" s="211"/>
      <c r="C63" s="210"/>
      <c r="D63" s="107" t="s">
        <v>247</v>
      </c>
      <c r="E63" s="104">
        <v>53.20728</v>
      </c>
    </row>
    <row r="64" spans="1:5" ht="15">
      <c r="A64" s="211"/>
      <c r="B64" s="211"/>
      <c r="C64" s="210"/>
      <c r="D64" s="107" t="s">
        <v>53</v>
      </c>
      <c r="E64" s="104">
        <v>5.91192</v>
      </c>
    </row>
    <row r="65" spans="1:5" ht="15">
      <c r="A65" s="211"/>
      <c r="B65" s="211"/>
      <c r="C65" s="210"/>
      <c r="D65" s="107" t="s">
        <v>54</v>
      </c>
      <c r="E65" s="104">
        <v>5.91192</v>
      </c>
    </row>
    <row r="66" spans="1:5" ht="15">
      <c r="A66" s="211"/>
      <c r="B66" s="211"/>
      <c r="C66" s="210"/>
      <c r="D66" s="107" t="s">
        <v>55</v>
      </c>
      <c r="E66" s="104">
        <v>17.73576</v>
      </c>
    </row>
    <row r="67" spans="1:5" ht="15">
      <c r="A67" s="211"/>
      <c r="B67" s="211"/>
      <c r="C67" s="210"/>
      <c r="D67" s="53" t="s">
        <v>56</v>
      </c>
      <c r="E67" s="104">
        <v>65.688</v>
      </c>
    </row>
    <row r="68" spans="1:5" ht="15">
      <c r="A68" s="211"/>
      <c r="B68" s="211"/>
      <c r="C68" s="210"/>
      <c r="D68" s="117" t="s">
        <v>57</v>
      </c>
      <c r="E68" s="104">
        <f>SUM(E56:E67)</f>
        <v>656.9879999999999</v>
      </c>
    </row>
    <row r="69" spans="1:5" ht="15">
      <c r="A69" s="111"/>
      <c r="B69" s="111"/>
      <c r="C69" s="111"/>
      <c r="D69" s="111"/>
      <c r="E69" s="111"/>
    </row>
    <row r="70" spans="1:5" ht="15">
      <c r="A70" s="211">
        <v>6</v>
      </c>
      <c r="B70" s="211" t="s">
        <v>263</v>
      </c>
      <c r="C70" s="210" t="s">
        <v>15</v>
      </c>
      <c r="D70" s="116" t="s">
        <v>114</v>
      </c>
      <c r="E70" s="128">
        <v>62.1108</v>
      </c>
    </row>
    <row r="71" spans="1:5" ht="15">
      <c r="A71" s="211"/>
      <c r="B71" s="211"/>
      <c r="C71" s="210"/>
      <c r="D71" s="107" t="s">
        <v>243</v>
      </c>
      <c r="E71" s="128">
        <v>31.0554</v>
      </c>
    </row>
    <row r="72" spans="1:5" ht="15">
      <c r="A72" s="211"/>
      <c r="B72" s="211"/>
      <c r="C72" s="210"/>
      <c r="D72" s="107" t="s">
        <v>244</v>
      </c>
      <c r="E72" s="128">
        <v>24.84432</v>
      </c>
    </row>
    <row r="73" spans="1:5" ht="15">
      <c r="A73" s="211"/>
      <c r="B73" s="211"/>
      <c r="C73" s="210"/>
      <c r="D73" s="107" t="s">
        <v>245</v>
      </c>
      <c r="E73" s="128">
        <v>6.21108</v>
      </c>
    </row>
    <row r="74" spans="1:5" ht="15">
      <c r="A74" s="211"/>
      <c r="B74" s="211"/>
      <c r="C74" s="210"/>
      <c r="D74" s="107" t="s">
        <v>52</v>
      </c>
      <c r="E74" s="128">
        <v>347.82048</v>
      </c>
    </row>
    <row r="75" spans="1:5" ht="15">
      <c r="A75" s="211"/>
      <c r="B75" s="211"/>
      <c r="C75" s="210"/>
      <c r="D75" s="107" t="s">
        <v>246</v>
      </c>
      <c r="E75" s="128">
        <v>6.21108</v>
      </c>
    </row>
    <row r="76" spans="1:5" ht="15">
      <c r="A76" s="211"/>
      <c r="B76" s="211"/>
      <c r="C76" s="210"/>
      <c r="D76" s="107" t="s">
        <v>247</v>
      </c>
      <c r="E76" s="128">
        <v>55.89972</v>
      </c>
    </row>
    <row r="77" spans="1:5" ht="15">
      <c r="A77" s="211"/>
      <c r="B77" s="211"/>
      <c r="C77" s="210"/>
      <c r="D77" s="107" t="s">
        <v>53</v>
      </c>
      <c r="E77" s="128">
        <v>6.21108</v>
      </c>
    </row>
    <row r="78" spans="1:5" ht="15">
      <c r="A78" s="211"/>
      <c r="B78" s="211"/>
      <c r="C78" s="210"/>
      <c r="D78" s="107" t="s">
        <v>54</v>
      </c>
      <c r="E78" s="128">
        <v>6.21108</v>
      </c>
    </row>
    <row r="79" spans="1:5" ht="15">
      <c r="A79" s="211"/>
      <c r="B79" s="211"/>
      <c r="C79" s="210"/>
      <c r="D79" s="107" t="s">
        <v>55</v>
      </c>
      <c r="E79" s="128">
        <v>18.63324</v>
      </c>
    </row>
    <row r="80" spans="1:5" ht="15">
      <c r="A80" s="211"/>
      <c r="B80" s="211"/>
      <c r="C80" s="210"/>
      <c r="D80" s="53" t="s">
        <v>56</v>
      </c>
      <c r="E80" s="128">
        <v>69.012</v>
      </c>
    </row>
    <row r="81" spans="1:5" ht="15">
      <c r="A81" s="211"/>
      <c r="B81" s="211"/>
      <c r="C81" s="210"/>
      <c r="D81" s="117" t="s">
        <v>57</v>
      </c>
      <c r="E81" s="128">
        <f>SUM(E70:E80)</f>
        <v>634.22028</v>
      </c>
    </row>
    <row r="82" spans="1:5" ht="25.5" customHeight="1">
      <c r="A82" s="111"/>
      <c r="B82" s="111"/>
      <c r="C82" s="111"/>
      <c r="D82" s="122" t="s">
        <v>147</v>
      </c>
      <c r="E82" s="127">
        <f>E16+E29+E42+E55+E68+E81</f>
        <v>4013.04828</v>
      </c>
    </row>
  </sheetData>
  <sheetProtection/>
  <mergeCells count="19">
    <mergeCell ref="B31:B42"/>
    <mergeCell ref="B18:B29"/>
    <mergeCell ref="C31:C42"/>
    <mergeCell ref="C44:C55"/>
    <mergeCell ref="A1:E2"/>
    <mergeCell ref="A4:A16"/>
    <mergeCell ref="B4:B16"/>
    <mergeCell ref="C4:C16"/>
    <mergeCell ref="C18:C29"/>
    <mergeCell ref="A18:A29"/>
    <mergeCell ref="A44:A55"/>
    <mergeCell ref="A57:A68"/>
    <mergeCell ref="A70:A81"/>
    <mergeCell ref="C57:C68"/>
    <mergeCell ref="C70:C81"/>
    <mergeCell ref="B57:B68"/>
    <mergeCell ref="B70:B81"/>
    <mergeCell ref="B44:B55"/>
    <mergeCell ref="A31:A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2016-03-28T11:13:06Z</dcterms:modified>
  <cp:category/>
  <cp:version/>
  <cp:contentType/>
  <cp:contentStatus/>
</cp:coreProperties>
</file>